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Private\Technical Logistics College\1. Harbison New folder\1. Harbison Personnal\CVMA 27 3 Mar 20\2021 ride sheets\"/>
    </mc:Choice>
  </mc:AlternateContent>
  <workbookProtection workbookAlgorithmName="SHA-512" workbookHashValue="5iIVY/tsemlYbAVlkMGUneZcwrJ9lZAeVHheDTz2YUk9kpZza+BKGNKrxhH/Ji1xiaSvBwQ9VAfX6nmS3/pRaw==" workbookSaltValue="loWKmDqgoLNJuFf+cP7dXg==" workbookSpinCount="100000" lockStructure="1"/>
  <bookViews>
    <workbookView xWindow="0" yWindow="270" windowWidth="28800" windowHeight="12030" activeTab="2"/>
  </bookViews>
  <sheets>
    <sheet name="Over All" sheetId="1" r:id="rId1"/>
    <sheet name="Mileage" sheetId="2" r:id="rId2"/>
    <sheet name="RC Activity" sheetId="4" r:id="rId3"/>
  </sheets>
  <definedNames>
    <definedName name="_xlnm._FilterDatabase" localSheetId="1" hidden="1">Mileage!$A$1:$CF$80</definedName>
    <definedName name="_xlnm.Print_Area" localSheetId="1">Mileage!$A$1:$CE$80</definedName>
    <definedName name="_xlnm.Print_Area" localSheetId="0">'Over All'!$A$1:$AG$78</definedName>
    <definedName name="_xlnm.Print_Titles" localSheetId="1">Mileage!$1:$2</definedName>
    <definedName name="_xlnm.Print_Titles" localSheetId="0">'Over All'!$1:$2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U80" i="2" l="1"/>
  <c r="BT80" i="2" l="1"/>
  <c r="CD63" i="2" l="1"/>
  <c r="CE63" i="2" s="1"/>
  <c r="K63" i="1" s="1"/>
  <c r="CD77" i="2"/>
  <c r="CE77" i="2" s="1"/>
  <c r="K77" i="1" s="1"/>
  <c r="BR80" i="2" l="1"/>
  <c r="BS80" i="2"/>
  <c r="BV80" i="2"/>
  <c r="CA80" i="2" l="1"/>
  <c r="BP80" i="2"/>
  <c r="BQ80" i="2"/>
  <c r="CD6" i="2"/>
  <c r="CD62" i="2" l="1"/>
  <c r="CD59" i="2"/>
  <c r="CD54" i="2"/>
  <c r="BO80" i="2"/>
  <c r="CD49" i="2" l="1"/>
  <c r="CD47" i="2"/>
  <c r="CD15" i="2"/>
  <c r="CD14" i="2"/>
  <c r="CD13" i="2"/>
  <c r="CD12" i="2"/>
  <c r="CD11" i="2"/>
  <c r="CD10" i="2"/>
  <c r="CD9" i="2"/>
  <c r="CD8" i="2"/>
  <c r="CD7" i="2"/>
  <c r="CD5" i="2"/>
  <c r="CD4" i="2"/>
  <c r="CD3" i="2"/>
  <c r="CD79" i="2"/>
  <c r="CD78" i="2"/>
  <c r="CD76" i="2"/>
  <c r="CD75" i="2"/>
  <c r="CD74" i="2"/>
  <c r="CD73" i="2"/>
  <c r="CD72" i="2"/>
  <c r="CD71" i="2"/>
  <c r="CD70" i="2"/>
  <c r="CD69" i="2"/>
  <c r="CD68" i="2"/>
  <c r="CD67" i="2"/>
  <c r="CD66" i="2"/>
  <c r="CD65" i="2"/>
  <c r="CD64" i="2"/>
  <c r="CE62" i="2"/>
  <c r="CD61" i="2"/>
  <c r="CD60" i="2"/>
  <c r="CD58" i="2"/>
  <c r="CD57" i="2"/>
  <c r="CD56" i="2"/>
  <c r="CD55" i="2"/>
  <c r="CE55" i="2" s="1"/>
  <c r="CD53" i="2"/>
  <c r="CD52" i="2"/>
  <c r="CD51" i="2"/>
  <c r="CD50" i="2"/>
  <c r="CD48" i="2"/>
  <c r="CD46" i="2"/>
  <c r="CD45" i="2"/>
  <c r="CD44" i="2"/>
  <c r="CE44" i="2" s="1"/>
  <c r="CD43" i="2"/>
  <c r="CD42" i="2"/>
  <c r="CD41" i="2"/>
  <c r="CD40" i="2"/>
  <c r="CD39" i="2"/>
  <c r="CD38" i="2"/>
  <c r="CD37" i="2"/>
  <c r="CD36" i="2"/>
  <c r="CD35" i="2"/>
  <c r="CD34" i="2"/>
  <c r="CD33" i="2"/>
  <c r="CD32" i="2"/>
  <c r="CD31" i="2"/>
  <c r="CD30" i="2"/>
  <c r="CD29" i="2"/>
  <c r="CD28" i="2"/>
  <c r="CD27" i="2"/>
  <c r="CD26" i="2"/>
  <c r="CD25" i="2"/>
  <c r="CD24" i="2"/>
  <c r="CD23" i="2"/>
  <c r="CD22" i="2"/>
  <c r="CD21" i="2"/>
  <c r="CD20" i="2"/>
  <c r="CD19" i="2"/>
  <c r="CD18" i="2"/>
  <c r="CD17" i="2"/>
  <c r="CD16" i="2"/>
  <c r="CD80" i="2" l="1"/>
  <c r="BN80" i="2"/>
  <c r="AT80" i="2" l="1"/>
  <c r="AG80" i="2"/>
  <c r="BM80" i="2" l="1"/>
  <c r="BL80" i="2"/>
  <c r="BK80" i="2" l="1"/>
  <c r="BJ80" i="2"/>
  <c r="CE54" i="2" l="1"/>
  <c r="K54" i="1" s="1"/>
  <c r="CE53" i="2"/>
  <c r="K53" i="1" s="1"/>
  <c r="CE52" i="2"/>
  <c r="K52" i="1" s="1"/>
  <c r="BI80" i="2" l="1"/>
  <c r="BH80" i="2"/>
  <c r="CE74" i="2"/>
  <c r="K74" i="1" s="1"/>
  <c r="BF80" i="2" l="1"/>
  <c r="BD80" i="2" l="1"/>
  <c r="W80" i="2"/>
  <c r="X80" i="2"/>
  <c r="BC80" i="2"/>
  <c r="BB80" i="2"/>
  <c r="AQ80" i="2"/>
  <c r="AY80" i="2"/>
  <c r="AI80" i="2"/>
  <c r="AM80" i="2"/>
  <c r="O80" i="2"/>
  <c r="BA80" i="2"/>
  <c r="AS80" i="2"/>
  <c r="AH80" i="2"/>
  <c r="AF80" i="2"/>
  <c r="AE80" i="2"/>
  <c r="AD80" i="2"/>
  <c r="AC80" i="2"/>
  <c r="AB80" i="2"/>
  <c r="AA80" i="2" l="1"/>
  <c r="Z80" i="2"/>
  <c r="V80" i="2"/>
  <c r="U80" i="2"/>
  <c r="K80" i="2"/>
  <c r="C80" i="2"/>
  <c r="I80" i="2"/>
  <c r="AL80" i="2"/>
  <c r="AP80" i="2"/>
  <c r="AO80" i="2"/>
  <c r="D80" i="2"/>
  <c r="AV80" i="2"/>
  <c r="AU80" i="2"/>
  <c r="AW80" i="2"/>
  <c r="T80" i="2" l="1"/>
  <c r="R80" i="2" l="1"/>
  <c r="CE65" i="2" l="1"/>
  <c r="K65" i="1" s="1"/>
  <c r="Q80" i="2" l="1"/>
  <c r="AR80" i="2" l="1"/>
  <c r="AN80" i="2"/>
  <c r="AJ80" i="2"/>
  <c r="N80" i="2"/>
  <c r="M80" i="2"/>
  <c r="H80" i="2"/>
  <c r="G80" i="2"/>
  <c r="CC80" i="2"/>
  <c r="CE57" i="2" l="1"/>
  <c r="K57" i="1" s="1"/>
  <c r="CE79" i="2"/>
  <c r="K79" i="1" s="1"/>
  <c r="CE76" i="2"/>
  <c r="K76" i="1" s="1"/>
  <c r="CE51" i="2"/>
  <c r="K51" i="1" s="1"/>
  <c r="CE50" i="2" l="1"/>
  <c r="K50" i="1" s="1"/>
  <c r="J80" i="2"/>
  <c r="AX80" i="2" l="1"/>
  <c r="K62" i="1" l="1"/>
  <c r="CE75" i="2"/>
  <c r="K75" i="1" s="1"/>
  <c r="CE49" i="2" l="1"/>
  <c r="K49" i="1" s="1"/>
  <c r="CE48" i="2" l="1"/>
  <c r="K48" i="1" s="1"/>
  <c r="CE73" i="2" l="1"/>
  <c r="K73" i="1" s="1"/>
  <c r="AK80" i="2" l="1"/>
  <c r="Y80" i="2"/>
  <c r="CE14" i="2"/>
  <c r="K14" i="1" s="1"/>
  <c r="CE46" i="2"/>
  <c r="K46" i="1" s="1"/>
  <c r="CE45" i="2"/>
  <c r="K45" i="1" s="1"/>
  <c r="CE66" i="2" l="1"/>
  <c r="K66" i="1" s="1"/>
  <c r="CE43" i="2"/>
  <c r="BG80" i="2" l="1"/>
  <c r="BE80" i="2"/>
  <c r="S80" i="2"/>
  <c r="P80" i="2"/>
  <c r="K44" i="1" l="1"/>
  <c r="K43" i="1"/>
  <c r="CE47" i="2" l="1"/>
  <c r="K47" i="1" s="1"/>
  <c r="CB80" i="2" l="1"/>
  <c r="CE41" i="2" l="1"/>
  <c r="K41" i="1" s="1"/>
  <c r="CE40" i="2"/>
  <c r="K40" i="1" s="1"/>
  <c r="CE61" i="2"/>
  <c r="K61" i="1" s="1"/>
  <c r="CE42" i="2" l="1"/>
  <c r="K42" i="1" s="1"/>
  <c r="CE39" i="2" l="1"/>
  <c r="K39" i="1" s="1"/>
  <c r="CE4" i="2" l="1"/>
  <c r="K4" i="1" s="1"/>
  <c r="CE38" i="2"/>
  <c r="K38" i="1" s="1"/>
  <c r="CE37" i="2"/>
  <c r="K37" i="1" s="1"/>
  <c r="CE60" i="2" l="1"/>
  <c r="K60" i="1" s="1"/>
  <c r="CE36" i="2"/>
  <c r="K36" i="1" s="1"/>
  <c r="CE35" i="2"/>
  <c r="K35" i="1" s="1"/>
  <c r="CE34" i="2"/>
  <c r="CE23" i="2"/>
  <c r="BY80" i="2" l="1"/>
  <c r="BX80" i="2"/>
  <c r="BW80" i="2"/>
  <c r="AZ80" i="2"/>
  <c r="CE26" i="2" l="1"/>
  <c r="K26" i="1" s="1"/>
  <c r="K23" i="1"/>
  <c r="CE21" i="2" l="1"/>
  <c r="K21" i="1" s="1"/>
  <c r="CE22" i="2"/>
  <c r="CE71" i="2" l="1"/>
  <c r="K34" i="1"/>
  <c r="CE31" i="2" l="1"/>
  <c r="K31" i="1" s="1"/>
  <c r="CE33" i="2"/>
  <c r="K33" i="1" l="1"/>
  <c r="CE72" i="2"/>
  <c r="CE56" i="2"/>
  <c r="K56" i="1" s="1"/>
  <c r="CE32" i="2"/>
  <c r="K32" i="1" s="1"/>
  <c r="K72" i="1" l="1"/>
  <c r="K71" i="1"/>
  <c r="BZ3" i="2"/>
  <c r="CE3" i="2" s="1"/>
  <c r="CE69" i="2" l="1"/>
  <c r="K69" i="1" s="1"/>
  <c r="E80" i="2" l="1"/>
  <c r="CE59" i="2" l="1"/>
  <c r="K59" i="1" s="1"/>
  <c r="CE58" i="2" l="1"/>
  <c r="K58" i="1" s="1"/>
  <c r="CE30" i="2" l="1"/>
  <c r="K30" i="1" s="1"/>
  <c r="L80" i="2" l="1"/>
  <c r="F80" i="2"/>
  <c r="CE9" i="2" l="1"/>
  <c r="K9" i="1" s="1"/>
  <c r="CE27" i="2" l="1"/>
  <c r="K27" i="1" s="1"/>
  <c r="CE29" i="2" l="1"/>
  <c r="K29" i="1" s="1"/>
  <c r="K55" i="1" l="1"/>
  <c r="K22" i="1"/>
  <c r="CE16" i="2"/>
  <c r="K16" i="1" s="1"/>
  <c r="CE64" i="2"/>
  <c r="K64" i="1" s="1"/>
  <c r="CE7" i="2"/>
  <c r="K7" i="1" s="1"/>
  <c r="CE28" i="2" l="1"/>
  <c r="K28" i="1" s="1"/>
  <c r="CE20" i="2"/>
  <c r="K20" i="1" s="1"/>
  <c r="CE10" i="2" l="1"/>
  <c r="K10" i="1" s="1"/>
  <c r="CE11" i="2" l="1"/>
  <c r="K11" i="1" s="1"/>
  <c r="CE6" i="2" l="1"/>
  <c r="K6" i="1" s="1"/>
  <c r="CE25" i="2" l="1"/>
  <c r="K25" i="1" s="1"/>
  <c r="CE24" i="2"/>
  <c r="K24" i="1" s="1"/>
  <c r="CE68" i="2" l="1"/>
  <c r="K68" i="1" s="1"/>
  <c r="CE15" i="2"/>
  <c r="K15" i="1" l="1"/>
  <c r="CE18" i="2"/>
  <c r="K18" i="1" s="1"/>
  <c r="CE78" i="2" l="1"/>
  <c r="K78" i="1" s="1"/>
  <c r="CE70" i="2"/>
  <c r="K70" i="1" s="1"/>
  <c r="CE67" i="2"/>
  <c r="K67" i="1" s="1"/>
  <c r="CE19" i="2"/>
  <c r="K19" i="1" s="1"/>
  <c r="CE17" i="2"/>
  <c r="CE13" i="2"/>
  <c r="K13" i="1" s="1"/>
  <c r="CE12" i="2"/>
  <c r="K12" i="1" s="1"/>
  <c r="CE8" i="2"/>
  <c r="K8" i="1" s="1"/>
  <c r="CE5" i="2"/>
  <c r="K5" i="1" s="1"/>
  <c r="K3" i="1"/>
  <c r="CE80" i="2" l="1"/>
  <c r="K17" i="1"/>
  <c r="BZ80" i="2"/>
  <c r="A10" i="2"/>
  <c r="A8" i="2"/>
  <c r="A6" i="2"/>
  <c r="A5" i="2"/>
  <c r="B5" i="1"/>
  <c r="B6" i="1"/>
  <c r="B7" i="1"/>
  <c r="B8" i="1"/>
  <c r="B10" i="1"/>
</calcChain>
</file>

<file path=xl/sharedStrings.xml><?xml version="1.0" encoding="utf-8"?>
<sst xmlns="http://schemas.openxmlformats.org/spreadsheetml/2006/main" count="713" uniqueCount="367">
  <si>
    <t>Member Number</t>
  </si>
  <si>
    <t>Member Name</t>
  </si>
  <si>
    <t>Campaign Star</t>
  </si>
  <si>
    <t>Total Miles</t>
  </si>
  <si>
    <t xml:space="preserve"> Enrolled</t>
  </si>
  <si>
    <t xml:space="preserve"> Patch</t>
  </si>
  <si>
    <t>3,000 Miles</t>
  </si>
  <si>
    <t>5,000 Miles</t>
  </si>
  <si>
    <t>10,000 Miles</t>
  </si>
  <si>
    <t>15,000 Miles</t>
  </si>
  <si>
    <t>20,000 Miles</t>
  </si>
  <si>
    <t>25,000 Miles</t>
  </si>
  <si>
    <t>30,000 Miles</t>
  </si>
  <si>
    <t>Iron Cheek</t>
  </si>
  <si>
    <t>FM-4086</t>
  </si>
  <si>
    <t>Joseph "Riot" Kelb</t>
  </si>
  <si>
    <t>FM-7830</t>
  </si>
  <si>
    <t>FM-8480</t>
  </si>
  <si>
    <t>FM-8662</t>
  </si>
  <si>
    <t>FM-8939</t>
  </si>
  <si>
    <t>NC 15-5</t>
  </si>
  <si>
    <t>FM-11848</t>
  </si>
  <si>
    <t>FM-12809</t>
  </si>
  <si>
    <t>Luis "Guanaco" Martinez</t>
  </si>
  <si>
    <t>FM-13429</t>
  </si>
  <si>
    <t>Robert "Grom" Moore</t>
  </si>
  <si>
    <t>FM-13650</t>
  </si>
  <si>
    <t>Robert "Nighthawk" Austin II</t>
  </si>
  <si>
    <t>Cameron "Rainman" Harbison</t>
  </si>
  <si>
    <t>FM-14552</t>
  </si>
  <si>
    <t>Joseph "Doclock" Lockerby</t>
  </si>
  <si>
    <t>FM-15034</t>
  </si>
  <si>
    <t>Sean "Touchy" Feely</t>
  </si>
  <si>
    <t>SUP-725</t>
  </si>
  <si>
    <t>Anthony "Tech" Daniels</t>
  </si>
  <si>
    <t>Total Miles Logged</t>
  </si>
  <si>
    <t>2014 RWP Mileage</t>
  </si>
  <si>
    <t>2015 RWP Mileage</t>
  </si>
  <si>
    <t>Rita "Silent Rider' Daniels</t>
  </si>
  <si>
    <t xml:space="preserve">Iron Butt </t>
  </si>
  <si>
    <t>2016 RWP Mileage</t>
  </si>
  <si>
    <t>RWP Year Totals</t>
  </si>
  <si>
    <t>FM-15813</t>
  </si>
  <si>
    <t>Tim "Cajun" Rivet</t>
  </si>
  <si>
    <t>DALE "Peacemaker" FATER</t>
  </si>
  <si>
    <t xml:space="preserve"> </t>
  </si>
  <si>
    <t>Carlos "Undertaker" Roman</t>
  </si>
  <si>
    <t>FM-16939</t>
  </si>
  <si>
    <t>AUX-13429</t>
  </si>
  <si>
    <t>Kelly "Nitro" Moore</t>
  </si>
  <si>
    <t>SAUX-725</t>
  </si>
  <si>
    <t>SUP-965</t>
  </si>
  <si>
    <t>Mike "Nutti Professor" Doughty</t>
  </si>
  <si>
    <t>Chris "Hot Sauce" Rivet</t>
  </si>
  <si>
    <t>AUX-15813</t>
  </si>
  <si>
    <t>NC</t>
  </si>
  <si>
    <t>TN</t>
  </si>
  <si>
    <t>KY</t>
  </si>
  <si>
    <t>WV</t>
  </si>
  <si>
    <t>MD</t>
  </si>
  <si>
    <t>FM-13261</t>
  </si>
  <si>
    <t>2017 RWP Mileage</t>
  </si>
  <si>
    <t>Bo "Hulio" Hutchinson</t>
  </si>
  <si>
    <t>FM-18719</t>
  </si>
  <si>
    <t>Timothy "Ozark" Brendel JR</t>
  </si>
  <si>
    <t>FM-18730</t>
  </si>
  <si>
    <t>Robert "Striker" Bryson</t>
  </si>
  <si>
    <t>WV 37-2</t>
  </si>
  <si>
    <t>35,000 Miles</t>
  </si>
  <si>
    <t>40,000 Miles</t>
  </si>
  <si>
    <t>FM-13854</t>
  </si>
  <si>
    <t>Kenneth "Doc" King</t>
  </si>
  <si>
    <t>FM-19162</t>
  </si>
  <si>
    <t>MD 40-1</t>
  </si>
  <si>
    <t>FM-16569</t>
  </si>
  <si>
    <t>Greg "Bandit" Courtney</t>
  </si>
  <si>
    <t>KY 1-1</t>
  </si>
  <si>
    <t>Sylbert (Bret) "J12" Jackson-Smith</t>
  </si>
  <si>
    <t>FM-19667</t>
  </si>
  <si>
    <t>Joseph "DocLock" Lockerby</t>
  </si>
  <si>
    <t>FM-19776</t>
  </si>
  <si>
    <t>Vincent "Streamer" Eberhart</t>
  </si>
  <si>
    <t>2018 RWP Mileage</t>
  </si>
  <si>
    <t>AUX-13650</t>
  </si>
  <si>
    <t>Bethany "BB" Austin</t>
  </si>
  <si>
    <t>FM-20153</t>
  </si>
  <si>
    <t>William "Lone Wolf" Adams</t>
  </si>
  <si>
    <t>FM-11242</t>
  </si>
  <si>
    <t>Chris "Backfire" Witte</t>
  </si>
  <si>
    <t>Louis "Babalou" Johnson</t>
  </si>
  <si>
    <t>SUP-1153</t>
  </si>
  <si>
    <t>SUP-1163</t>
  </si>
  <si>
    <t>Lorna "Shatze" King</t>
  </si>
  <si>
    <t>AUX-18719</t>
  </si>
  <si>
    <t>Rachael "Rae" Brendel</t>
  </si>
  <si>
    <t>AUX-14552</t>
  </si>
  <si>
    <t>Cheran "Wheezy" Lockerby</t>
  </si>
  <si>
    <t>45,000 Miles</t>
  </si>
  <si>
    <t>50,000 Miles</t>
  </si>
  <si>
    <t>FM-21290</t>
  </si>
  <si>
    <t>Irvin "Reaper" Brooks</t>
  </si>
  <si>
    <t>TN 18-1</t>
  </si>
  <si>
    <t>NC 15-1</t>
  </si>
  <si>
    <t>R2R</t>
  </si>
  <si>
    <t>William "Freeze" Skala</t>
  </si>
  <si>
    <t>Louis "Babalou" Johnston</t>
  </si>
  <si>
    <t>AUX-8662</t>
  </si>
  <si>
    <t>2019 RWP Mileage</t>
  </si>
  <si>
    <t>Crystal"Wild Thang"Fater</t>
  </si>
  <si>
    <t>FM-22230</t>
  </si>
  <si>
    <t>Matthew"Warrior Chief"Anderson</t>
  </si>
  <si>
    <t>Crystal "Wild Thang" Fater</t>
  </si>
  <si>
    <t>FM-20643</t>
  </si>
  <si>
    <t>NC 15-4</t>
  </si>
  <si>
    <t>FM-17286</t>
  </si>
  <si>
    <t>Arias "Hektor" Hector</t>
  </si>
  <si>
    <t>FM-22595</t>
  </si>
  <si>
    <t>Carol "Psycho" Landers</t>
  </si>
  <si>
    <t>AUX-16738</t>
  </si>
  <si>
    <t>Dominga "Miss WIWI" Taveras De Santana</t>
  </si>
  <si>
    <t>Fransisco "Bori" Santana</t>
  </si>
  <si>
    <t>FM-16738</t>
  </si>
  <si>
    <t>FM-19078</t>
  </si>
  <si>
    <t>Joseph"Pooch"Puccio</t>
  </si>
  <si>
    <t>TN 18-3</t>
  </si>
  <si>
    <t>Road Captain</t>
  </si>
  <si>
    <t>TG/Sweep</t>
  </si>
  <si>
    <t>Total Mileage</t>
  </si>
  <si>
    <t>Incedent Free</t>
  </si>
  <si>
    <t>Date</t>
  </si>
  <si>
    <t>Event Name</t>
  </si>
  <si>
    <t xml:space="preserve">Number of Riders (Bikes) </t>
  </si>
  <si>
    <t>FM-22999</t>
  </si>
  <si>
    <t>Shirlie "Cougar" Anders</t>
  </si>
  <si>
    <t>FM-23000</t>
  </si>
  <si>
    <t>Ramon "Rico" Valezquez</t>
  </si>
  <si>
    <t>Ryan "BDT" Landers</t>
  </si>
  <si>
    <t>Shirley "Cougar" Anders</t>
  </si>
  <si>
    <t>Ramon "Rico" Velazques</t>
  </si>
  <si>
    <t>Roger "Rudyee" Lowry</t>
  </si>
  <si>
    <t>SUP-1449</t>
  </si>
  <si>
    <t>FM-7477</t>
  </si>
  <si>
    <t>David "Bug" Gregory</t>
  </si>
  <si>
    <t>FM-23407</t>
  </si>
  <si>
    <t>FM-23408</t>
  </si>
  <si>
    <t>Jason "Henny" Barksdale</t>
  </si>
  <si>
    <t>Justin "Grizzly" Lewis</t>
  </si>
  <si>
    <t>Matthew "Warrior Chief" Anderson</t>
  </si>
  <si>
    <t>Joseph "Pooch" Puccio</t>
  </si>
  <si>
    <t>FM-23500</t>
  </si>
  <si>
    <t>Frank "Knuckles" Biondi</t>
  </si>
  <si>
    <t>FM-23639</t>
  </si>
  <si>
    <t>FM-23640</t>
  </si>
  <si>
    <t>FM-23658</t>
  </si>
  <si>
    <t>Don "DJ" Erhart</t>
  </si>
  <si>
    <t>Michael "Yankee" Guyette</t>
  </si>
  <si>
    <t>Lyde "Boogie" Andrews</t>
  </si>
  <si>
    <t>SUP-1515</t>
  </si>
  <si>
    <t>Tracey "Rogue" Guyette</t>
  </si>
  <si>
    <t>Incident</t>
  </si>
  <si>
    <t>2020 RWP Mileage</t>
  </si>
  <si>
    <t>25 Feb 20 CEB</t>
  </si>
  <si>
    <t>28 Apr 20 CEB</t>
  </si>
  <si>
    <t>30 Jun 20 CEB</t>
  </si>
  <si>
    <t>FM-24039</t>
  </si>
  <si>
    <t>Kevin "Rott" Dee</t>
  </si>
  <si>
    <t>27-1 "Ride To Remember"</t>
  </si>
  <si>
    <t>FM-24188</t>
  </si>
  <si>
    <t>William "Hooker" Eagen</t>
  </si>
  <si>
    <t>FM-24311</t>
  </si>
  <si>
    <t>Y</t>
  </si>
  <si>
    <t>FM-13625</t>
  </si>
  <si>
    <t>Robert "Rally Sport" Sloan</t>
  </si>
  <si>
    <t>FM-24260</t>
  </si>
  <si>
    <t>Elizabeth "Pika" Jones</t>
  </si>
  <si>
    <t>FM-24261</t>
  </si>
  <si>
    <t>Jason "Hurt Locker" Due</t>
  </si>
  <si>
    <t>AUX-13261</t>
  </si>
  <si>
    <t>Krystal Bootz" Hutchinson</t>
  </si>
  <si>
    <t>Rainman</t>
  </si>
  <si>
    <t>AUX-23401</t>
  </si>
  <si>
    <t>Sara "Piglet" Lewis</t>
  </si>
  <si>
    <t>FM-24670</t>
  </si>
  <si>
    <t>Tavaris "Alpha" Jones</t>
  </si>
  <si>
    <t>Kenneth "WarHorse" Hammond</t>
  </si>
  <si>
    <t>FM-24701</t>
  </si>
  <si>
    <t>Krystal "Bootz" Hutchinson</t>
  </si>
  <si>
    <t>Kenneth "Warhorse" Hammond</t>
  </si>
  <si>
    <t>28 Jan 20 CEB</t>
  </si>
  <si>
    <t>26 May 20 CEB</t>
  </si>
  <si>
    <t>None</t>
  </si>
  <si>
    <t>SUP-1641</t>
  </si>
  <si>
    <t>Kelly "Minnesota" Jablonski</t>
  </si>
  <si>
    <t>Amy "Luna" Hammond</t>
  </si>
  <si>
    <t>AUX-24701</t>
  </si>
  <si>
    <t>55,000 Miles</t>
  </si>
  <si>
    <t>60000 Miles</t>
  </si>
  <si>
    <t>CVMA®  Sanctioned Events</t>
  </si>
  <si>
    <t>Va CVMA®  Sanctioned Events</t>
  </si>
  <si>
    <r>
      <t>Two Va CVMA</t>
    </r>
    <r>
      <rPr>
        <vertAlign val="superscript"/>
        <sz val="11"/>
        <color rgb="FF000000"/>
        <rFont val="Times New Roman"/>
        <family val="1"/>
      </rPr>
      <t>®</t>
    </r>
    <r>
      <rPr>
        <sz val="11"/>
        <color rgb="FF000000"/>
        <rFont val="Times New Roman"/>
        <family val="1"/>
      </rPr>
      <t xml:space="preserve">  Sanctioned Events</t>
    </r>
  </si>
  <si>
    <t>FM-25255</t>
  </si>
  <si>
    <t>Tereence "Darkside" Nagle</t>
  </si>
  <si>
    <t>KY1-1</t>
  </si>
  <si>
    <t>MD40-1</t>
  </si>
  <si>
    <t>FM-25439</t>
  </si>
  <si>
    <t>Harold "Nobody" Ring</t>
  </si>
  <si>
    <t>AUX-25255</t>
  </si>
  <si>
    <t>Andrea "Lightside" Nagle</t>
  </si>
  <si>
    <t>SUP-1106</t>
  </si>
  <si>
    <t>William "CAPT Crunch" Ortiz</t>
  </si>
  <si>
    <t>SAUX-1106</t>
  </si>
  <si>
    <t>Elianette "Roses" Robles</t>
  </si>
  <si>
    <t>MD 40-2</t>
  </si>
  <si>
    <t>2021 RWP Mileage</t>
  </si>
  <si>
    <t>1 Jan 21 AL 28-2 Brass  Nuts Ride (Sanctioned)</t>
  </si>
  <si>
    <t>2 Jan 21 Chapter Ride</t>
  </si>
  <si>
    <t>AL 28-2 Brass Nuts Ride (Sanctioned</t>
  </si>
  <si>
    <t>Chapter Ride to Smithfield VA</t>
  </si>
  <si>
    <t>3 Apr 21 DE 50-1 Veteran Clothing Drive Sanctioned)</t>
  </si>
  <si>
    <t>27 Mar 21 SC 34-1 Spring Run (Sanctioned)</t>
  </si>
  <si>
    <t>8 May 21 NC 15-5 13th Annual Benefit Ride Sanctioned)</t>
  </si>
  <si>
    <r>
      <t>21-27 June 2021 CVMA</t>
    </r>
    <r>
      <rPr>
        <vertAlign val="superscript"/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 Nationals</t>
    </r>
  </si>
  <si>
    <t>4 Sept 21 KY 1-1 APR</t>
  </si>
  <si>
    <t>15-17 Oct 21 Region 2 Regionals</t>
  </si>
  <si>
    <t xml:space="preserve">27-2 Bull Run III </t>
  </si>
  <si>
    <t xml:space="preserve">VA State Meeting </t>
  </si>
  <si>
    <t>30 Jan 21 State CEB Meeting</t>
  </si>
  <si>
    <t>AUX-11848</t>
  </si>
  <si>
    <t>Karen "Happy Hippie" Headrick</t>
  </si>
  <si>
    <t>6 Feb 21 27-9 Meeting</t>
  </si>
  <si>
    <t>27-7 Meeting  27 Feb 21</t>
  </si>
  <si>
    <t>Robert "Rallysport" Sloan</t>
  </si>
  <si>
    <t>10 April 21 FL 20-4 Bataan Memorial Ride</t>
  </si>
  <si>
    <t>13 MAR 21 FL 20-11 Bobby "Wood" Memorial Ride</t>
  </si>
  <si>
    <t>6 MAR 21 FL 20-13 Bike Week Meet and Greet</t>
  </si>
  <si>
    <t>10 APR 21 Bobby Jo Benefit Ride</t>
  </si>
  <si>
    <t>27-7 1st Annual Poker Run</t>
  </si>
  <si>
    <t>1 May 21 PA State Season Kick-off Ride</t>
  </si>
  <si>
    <t>24 Apr 21 50-1 Veterans Food Drive (Sanctioned)</t>
  </si>
  <si>
    <t>Aaron "Woody" Wells-Wood</t>
  </si>
  <si>
    <t>FM-26250</t>
  </si>
  <si>
    <t xml:space="preserve">6 May 21 "Stitchmaster" Funeral Escort </t>
  </si>
  <si>
    <t>22 May TN 18-5 4th Annual "22" Suicide Awareness Run (Sanctioned)</t>
  </si>
  <si>
    <t>15 May 21 Blue Awareness Poker Run</t>
  </si>
  <si>
    <t>15 May 21 GA 25-6, 5th Annual Dirty Birdie Ride (Sanctioned)</t>
  </si>
  <si>
    <t>16 May 21 State CEB Meeting</t>
  </si>
  <si>
    <t>15 May 21 Renegades Ride</t>
  </si>
  <si>
    <t>John "Airborne" Bright</t>
  </si>
  <si>
    <t>FM-26448</t>
  </si>
  <si>
    <t>22 May 21 Pipe Hitters Poker Run</t>
  </si>
  <si>
    <t>Ryan "Tripwire" Lair</t>
  </si>
  <si>
    <t>FM-26809</t>
  </si>
  <si>
    <t>AUX-24311</t>
  </si>
  <si>
    <t>28 May 21 DC 53-1   Rolling Thunder</t>
  </si>
  <si>
    <t>18 July 21 WV 37-3 (Treasure Hunt)</t>
  </si>
  <si>
    <t>8 May 21 WV 37-4 Memorial Ride</t>
  </si>
  <si>
    <t>10 Jul 21 NH 5-3 (SFC RyanJames Savard Memorial ride</t>
  </si>
  <si>
    <t xml:space="preserve">4 Jul 21 Ride to the Tavern on the James </t>
  </si>
  <si>
    <t>29 May 21 TN 18-2 Smokey Mountain Thunder</t>
  </si>
  <si>
    <t>20 Mar 21 NC 15-1 Memorial Ride</t>
  </si>
  <si>
    <t>16 Jan 21 MD 40-1 Frozen Chrome Ride</t>
  </si>
  <si>
    <t xml:space="preserve">26 Jun 21 VT 26-2 Waterfall Ride </t>
  </si>
  <si>
    <t>5 Jun 20 Sierra Memorial Ride</t>
  </si>
  <si>
    <t xml:space="preserve">14 Aug 21 AMT3 Caroline Schollaert Funeral </t>
  </si>
  <si>
    <t xml:space="preserve">10 Aug 21 AMT3 Caroline Schollaert Escort </t>
  </si>
  <si>
    <t xml:space="preserve">31 Jul 21 SC 36-1 State Meeting </t>
  </si>
  <si>
    <t>28 Aug 21 MD 40-2 Annual Poker Run</t>
  </si>
  <si>
    <t>28 Aug 21 Tech for Troops Ride</t>
  </si>
  <si>
    <t>31 Aug 21 CEB Meeting</t>
  </si>
  <si>
    <t>Gloria "Momdukes" Brooks</t>
  </si>
  <si>
    <t>4 Sept 21 Hey You Ride Five and Dime</t>
  </si>
  <si>
    <t xml:space="preserve">11 Sept 21 NC 15-6 Poker Run (Sanctioned) </t>
  </si>
  <si>
    <t>KY 1-2</t>
  </si>
  <si>
    <t xml:space="preserve">27-3 Battlefield Bash </t>
  </si>
  <si>
    <t>27-4 Blue Ridge Thunder</t>
  </si>
  <si>
    <t>27-9 1st Annual Poker Run</t>
  </si>
  <si>
    <t>Alternate CVMA®</t>
  </si>
  <si>
    <t>NC15-4</t>
  </si>
  <si>
    <t>VA 27-3</t>
  </si>
  <si>
    <t>VA 27-9</t>
  </si>
  <si>
    <t>VA 27-2</t>
  </si>
  <si>
    <t xml:space="preserve">VA 27-3 </t>
  </si>
  <si>
    <t>VA 27-4</t>
  </si>
  <si>
    <t>WV 37-4</t>
  </si>
  <si>
    <t>VA 27-1</t>
  </si>
  <si>
    <t>VA 27-7</t>
  </si>
  <si>
    <t>FL 20-13</t>
  </si>
  <si>
    <t>WV 37-3</t>
  </si>
  <si>
    <t>SC 34-1</t>
  </si>
  <si>
    <t>TN 18-2</t>
  </si>
  <si>
    <t>Warrior Chief</t>
  </si>
  <si>
    <t>DOCLOC</t>
  </si>
  <si>
    <t>Tech for Troop</t>
  </si>
  <si>
    <t>Reaper</t>
  </si>
  <si>
    <t>WV 37-3 Treasure Hunt</t>
  </si>
  <si>
    <t>VA 27-7 Poker Run</t>
  </si>
  <si>
    <t>Tavern on the James</t>
  </si>
  <si>
    <t>Bandit</t>
  </si>
  <si>
    <t>VA 27-2 Bull Run III</t>
  </si>
  <si>
    <t>Rally Sport</t>
  </si>
  <si>
    <t>VA 27-1 Ride to Remember</t>
  </si>
  <si>
    <t xml:space="preserve">Bandit </t>
  </si>
  <si>
    <t>Ride for Sierra</t>
  </si>
  <si>
    <t>SC 34-3 Annual Veterans Support Ride</t>
  </si>
  <si>
    <t>SC 34-1 Spring Ride</t>
  </si>
  <si>
    <t>GROM</t>
  </si>
  <si>
    <t>NC 15-1 Annual Memorial Ride</t>
  </si>
  <si>
    <t>DE 50-1 Clothing for Veterans Ride</t>
  </si>
  <si>
    <t>WV 37-4 SGT MECOT Mem Ride</t>
  </si>
  <si>
    <t>Cajun</t>
  </si>
  <si>
    <t>Hooker</t>
  </si>
  <si>
    <t>Five and Dime</t>
  </si>
  <si>
    <t>VA 27-9  1st Annual Poker Run</t>
  </si>
  <si>
    <t>VA 27-4 Blue Ridge Thunder Ride</t>
  </si>
  <si>
    <t>Guanaco</t>
  </si>
  <si>
    <t xml:space="preserve">AMT3 Schollaert Airport Escort </t>
  </si>
  <si>
    <t xml:space="preserve">AMT3 Schollaert Funeral </t>
  </si>
  <si>
    <t>Peacemaker</t>
  </si>
  <si>
    <t>Funeral Honors for Jeremiah Hockman</t>
  </si>
  <si>
    <t>NC15-6 Poker Run</t>
  </si>
  <si>
    <t>J12</t>
  </si>
  <si>
    <t>Red Knights 911 Ride</t>
  </si>
  <si>
    <t>11 Sept 21 Red Knoghts 911 Ride</t>
  </si>
  <si>
    <t>12 Sept 21 Frazier/Mason ride</t>
  </si>
  <si>
    <t>10 Jul 21 NC 15-4 5th Annual Vets for Vets</t>
  </si>
  <si>
    <t>18 Sept Deleware State Meeting</t>
  </si>
  <si>
    <t>18 Sept 21 Route Recon State Meeting</t>
  </si>
  <si>
    <t>8 May 21 American Legion Dice Run</t>
  </si>
  <si>
    <t>5 June 21 COC Peacemaker</t>
  </si>
  <si>
    <t>Virginia State meeting Route Recon</t>
  </si>
  <si>
    <t>19 Sep 21 Vet Project BigDawg</t>
  </si>
  <si>
    <t>25 Sep21 Ride for Riley</t>
  </si>
  <si>
    <t xml:space="preserve">Virginia State Meeting     </t>
  </si>
  <si>
    <t>Virginia State Meeting</t>
  </si>
  <si>
    <t>Warrior Chief (Split)</t>
  </si>
  <si>
    <t>Boggie (Split)</t>
  </si>
  <si>
    <t>VA 27 SM</t>
  </si>
  <si>
    <t>28 Sep 21 Funeral escort</t>
  </si>
  <si>
    <t xml:space="preserve">27-8 Poker Run  </t>
  </si>
  <si>
    <t>29 Sep 21 D Day Memorial Ride</t>
  </si>
  <si>
    <t>2 Oct 21 VFW Revolution Run</t>
  </si>
  <si>
    <t>9 Oct 21 SC 34-4 Island Hopping Campaign</t>
  </si>
  <si>
    <t xml:space="preserve">24 Apr 21 SC 34-4 Annual Veterans Support Ride </t>
  </si>
  <si>
    <t>Boogie</t>
  </si>
  <si>
    <t>Region 2 Rally</t>
  </si>
  <si>
    <t>R2R 21</t>
  </si>
  <si>
    <t xml:space="preserve"> RSR 19</t>
  </si>
  <si>
    <t>RSR 21</t>
  </si>
  <si>
    <t>SC 34-4</t>
  </si>
  <si>
    <t>R2R 19</t>
  </si>
  <si>
    <t xml:space="preserve"> R2R 19</t>
  </si>
  <si>
    <t>DE SM</t>
  </si>
  <si>
    <t>National 21</t>
  </si>
  <si>
    <t>11 Nov 21 Veterans Day Ride</t>
  </si>
  <si>
    <t>AUX-26448</t>
  </si>
  <si>
    <t>R2R21</t>
  </si>
  <si>
    <t>Jeremy "Grease Monkey" Woodard</t>
  </si>
  <si>
    <t>SUP-1844</t>
  </si>
  <si>
    <t>Machelle "HH6" Bright</t>
  </si>
  <si>
    <t>21 Nov 21 NC 1504A SOHO Ride</t>
  </si>
  <si>
    <t>Mobility Works</t>
  </si>
  <si>
    <t>N</t>
  </si>
  <si>
    <t>NC 15-4A SOHO Ride</t>
  </si>
  <si>
    <t>Rouge Accident (Ran off Road)</t>
  </si>
  <si>
    <t>Rainman Bike hit (Parked)</t>
  </si>
  <si>
    <t>21 Nov 21 Mobility Works</t>
  </si>
  <si>
    <t>NC 15-4A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</si>
</sst>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/dd/yy"/>
    <numFmt numFmtId="165" formatCode="[$-409]d\-mmm\-yy;@"/>
  </numFmts>
  <fonts count="14" x14ac:knownFonts="1">
    <font>
      <sz val="11"/>
      <color rgb="FF000000"/>
      <name val="Calibri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color rgb="FF000000"/>
      <name val="Times New Roman"/>
      <family val="1"/>
    </font>
    <font>
      <sz val="10"/>
      <name val="Arial"/>
      <family val="2"/>
    </font>
    <font>
      <sz val="12"/>
      <color rgb="FF222222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9BBB59"/>
        <bgColor rgb="FF9BBB59"/>
      </patternFill>
    </fill>
    <fill>
      <patternFill patternType="solid">
        <fgColor rgb="FFFBD4B4"/>
        <bgColor rgb="FFFBD4B4"/>
      </patternFill>
    </fill>
    <fill>
      <patternFill patternType="solid">
        <fgColor rgb="FF92D050"/>
        <bgColor rgb="FF92D050"/>
      </patternFill>
    </fill>
    <fill>
      <patternFill patternType="solid">
        <fgColor rgb="FFEEECE1"/>
        <bgColor rgb="FFEEECE1"/>
      </patternFill>
    </fill>
    <fill>
      <patternFill patternType="solid">
        <fgColor rgb="FF4BACC6"/>
        <bgColor rgb="FF4BACC6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9" tint="0.59999389629810485"/>
        <bgColor rgb="FF92D050"/>
      </patternFill>
    </fill>
    <fill>
      <patternFill patternType="solid">
        <fgColor theme="7" tint="0.59999389629810485"/>
        <bgColor rgb="FF92D050"/>
      </patternFill>
    </fill>
    <fill>
      <patternFill patternType="solid">
        <fgColor rgb="FF4BACC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rgb="FF4BACC6"/>
        <bgColor rgb="FFEEECE1"/>
      </patternFill>
    </fill>
  </fills>
  <borders count="10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9" fillId="0" borderId="0"/>
  </cellStyleXfs>
  <cellXfs count="313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13" borderId="0" xfId="0" applyFont="1" applyFill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4" fillId="5" borderId="22" xfId="2" applyFont="1" applyFill="1" applyBorder="1" applyAlignment="1">
      <alignment horizontal="center" textRotation="90" wrapText="1"/>
    </xf>
    <xf numFmtId="0" fontId="4" fillId="0" borderId="0" xfId="0" applyFont="1"/>
    <xf numFmtId="0" fontId="5" fillId="0" borderId="0" xfId="0" applyFont="1"/>
    <xf numFmtId="0" fontId="4" fillId="0" borderId="24" xfId="0" applyFont="1" applyFill="1" applyBorder="1" applyAlignment="1">
      <alignment horizontal="left"/>
    </xf>
    <xf numFmtId="0" fontId="4" fillId="0" borderId="45" xfId="0" applyFont="1" applyFill="1" applyBorder="1"/>
    <xf numFmtId="0" fontId="3" fillId="0" borderId="0" xfId="0" applyFont="1" applyFill="1"/>
    <xf numFmtId="0" fontId="5" fillId="0" borderId="24" xfId="0" applyFont="1" applyFill="1" applyBorder="1"/>
    <xf numFmtId="15" fontId="4" fillId="0" borderId="24" xfId="0" applyNumberFormat="1" applyFont="1" applyFill="1" applyBorder="1" applyAlignment="1">
      <alignment horizontal="left" vertical="center"/>
    </xf>
    <xf numFmtId="15" fontId="4" fillId="0" borderId="24" xfId="0" applyNumberFormat="1" applyFont="1" applyFill="1" applyBorder="1"/>
    <xf numFmtId="0" fontId="4" fillId="0" borderId="24" xfId="0" applyFont="1" applyFill="1" applyBorder="1"/>
    <xf numFmtId="0" fontId="4" fillId="0" borderId="10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left"/>
    </xf>
    <xf numFmtId="0" fontId="4" fillId="0" borderId="16" xfId="0" applyFont="1" applyFill="1" applyBorder="1" applyAlignment="1">
      <alignment horizontal="center"/>
    </xf>
    <xf numFmtId="0" fontId="1" fillId="0" borderId="0" xfId="0" applyFont="1" applyFill="1"/>
    <xf numFmtId="0" fontId="4" fillId="0" borderId="13" xfId="0" applyFont="1" applyFill="1" applyBorder="1" applyAlignment="1">
      <alignment horizontal="left"/>
    </xf>
    <xf numFmtId="0" fontId="4" fillId="0" borderId="16" xfId="0" applyFont="1" applyFill="1" applyBorder="1"/>
    <xf numFmtId="15" fontId="4" fillId="0" borderId="11" xfId="0" applyNumberFormat="1" applyFont="1" applyFill="1" applyBorder="1"/>
    <xf numFmtId="0" fontId="4" fillId="0" borderId="16" xfId="0" applyFont="1" applyFill="1" applyBorder="1" applyAlignment="1">
      <alignment horizontal="left"/>
    </xf>
    <xf numFmtId="0" fontId="5" fillId="0" borderId="16" xfId="0" applyFont="1" applyFill="1" applyBorder="1"/>
    <xf numFmtId="0" fontId="4" fillId="0" borderId="40" xfId="0" applyFont="1" applyFill="1" applyBorder="1"/>
    <xf numFmtId="15" fontId="4" fillId="0" borderId="11" xfId="0" applyNumberFormat="1" applyFont="1" applyFill="1" applyBorder="1" applyAlignment="1">
      <alignment horizontal="left" vertical="center"/>
    </xf>
    <xf numFmtId="0" fontId="5" fillId="0" borderId="13" xfId="0" applyFont="1" applyFill="1" applyBorder="1"/>
    <xf numFmtId="0" fontId="4" fillId="0" borderId="27" xfId="0" applyFont="1" applyFill="1" applyBorder="1"/>
    <xf numFmtId="0" fontId="4" fillId="0" borderId="26" xfId="0" applyFont="1" applyFill="1" applyBorder="1"/>
    <xf numFmtId="0" fontId="5" fillId="0" borderId="16" xfId="1" applyFont="1" applyFill="1" applyBorder="1"/>
    <xf numFmtId="0" fontId="5" fillId="0" borderId="20" xfId="0" applyFont="1" applyFill="1" applyBorder="1"/>
    <xf numFmtId="0" fontId="4" fillId="0" borderId="23" xfId="0" applyFont="1" applyFill="1" applyBorder="1"/>
    <xf numFmtId="15" fontId="4" fillId="0" borderId="23" xfId="0" applyNumberFormat="1" applyFont="1" applyFill="1" applyBorder="1" applyAlignment="1">
      <alignment horizontal="left" vertical="center"/>
    </xf>
    <xf numFmtId="0" fontId="4" fillId="0" borderId="16" xfId="0" applyFont="1" applyFill="1" applyBorder="1" applyAlignment="1" applyProtection="1">
      <alignment horizontal="left"/>
      <protection locked="0"/>
    </xf>
    <xf numFmtId="0" fontId="4" fillId="0" borderId="16" xfId="0" applyFont="1" applyFill="1" applyBorder="1" applyAlignment="1">
      <alignment horizontal="right"/>
    </xf>
    <xf numFmtId="0" fontId="5" fillId="0" borderId="16" xfId="0" applyFont="1" applyFill="1" applyBorder="1" applyAlignment="1">
      <alignment horizontal="right"/>
    </xf>
    <xf numFmtId="0" fontId="5" fillId="0" borderId="16" xfId="1" quotePrefix="1" applyFont="1" applyFill="1" applyBorder="1"/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Border="1"/>
    <xf numFmtId="0" fontId="0" fillId="0" borderId="16" xfId="0" applyBorder="1" applyAlignment="1">
      <alignment horizontal="center" vertical="top" wrapText="1"/>
    </xf>
    <xf numFmtId="0" fontId="0" fillId="0" borderId="16" xfId="0" applyBorder="1" applyAlignment="1">
      <alignment vertical="top" wrapText="1"/>
    </xf>
    <xf numFmtId="15" fontId="4" fillId="0" borderId="0" xfId="0" applyNumberFormat="1" applyFont="1" applyFill="1" applyBorder="1" applyAlignment="1">
      <alignment horizontal="left" vertical="center"/>
    </xf>
    <xf numFmtId="0" fontId="4" fillId="0" borderId="24" xfId="0" applyFont="1" applyBorder="1"/>
    <xf numFmtId="14" fontId="0" fillId="0" borderId="16" xfId="0" applyNumberForma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164" fontId="4" fillId="0" borderId="16" xfId="0" applyNumberFormat="1" applyFont="1" applyFill="1" applyBorder="1"/>
    <xf numFmtId="0" fontId="5" fillId="0" borderId="16" xfId="0" applyFont="1" applyFill="1" applyBorder="1" applyAlignment="1">
      <alignment horizontal="center"/>
    </xf>
    <xf numFmtId="0" fontId="4" fillId="0" borderId="35" xfId="0" applyFont="1" applyFill="1" applyBorder="1"/>
    <xf numFmtId="165" fontId="4" fillId="0" borderId="27" xfId="0" applyNumberFormat="1" applyFont="1" applyFill="1" applyBorder="1" applyAlignment="1">
      <alignment horizontal="center" vertical="top"/>
    </xf>
    <xf numFmtId="165" fontId="4" fillId="0" borderId="33" xfId="0" applyNumberFormat="1" applyFont="1" applyFill="1" applyBorder="1" applyAlignment="1">
      <alignment horizontal="center" vertical="top"/>
    </xf>
    <xf numFmtId="165" fontId="4" fillId="0" borderId="29" xfId="0" applyNumberFormat="1" applyFont="1" applyFill="1" applyBorder="1" applyAlignment="1">
      <alignment horizontal="center" vertical="top"/>
    </xf>
    <xf numFmtId="0" fontId="4" fillId="0" borderId="16" xfId="0" applyNumberFormat="1" applyFont="1" applyFill="1" applyBorder="1"/>
    <xf numFmtId="0" fontId="4" fillId="0" borderId="44" xfId="0" applyFont="1" applyFill="1" applyBorder="1"/>
    <xf numFmtId="0" fontId="4" fillId="0" borderId="54" xfId="0" applyFont="1" applyFill="1" applyBorder="1"/>
    <xf numFmtId="0" fontId="4" fillId="0" borderId="51" xfId="0" applyFont="1" applyFill="1" applyBorder="1"/>
    <xf numFmtId="0" fontId="5" fillId="0" borderId="24" xfId="0" applyFont="1" applyFill="1" applyBorder="1" applyAlignment="1">
      <alignment horizontal="left"/>
    </xf>
    <xf numFmtId="0" fontId="5" fillId="0" borderId="24" xfId="1" applyFont="1" applyFill="1" applyBorder="1"/>
    <xf numFmtId="0" fontId="5" fillId="0" borderId="26" xfId="1" applyFont="1" applyFill="1" applyBorder="1"/>
    <xf numFmtId="0" fontId="5" fillId="0" borderId="43" xfId="1" quotePrefix="1" applyFont="1" applyFill="1" applyBorder="1"/>
    <xf numFmtId="0" fontId="4" fillId="0" borderId="34" xfId="0" applyFont="1" applyFill="1" applyBorder="1"/>
    <xf numFmtId="0" fontId="0" fillId="0" borderId="16" xfId="0" applyFill="1" applyBorder="1" applyAlignment="1">
      <alignment horizontal="center" vertical="top" wrapText="1"/>
    </xf>
    <xf numFmtId="0" fontId="0" fillId="0" borderId="16" xfId="0" applyBorder="1"/>
    <xf numFmtId="0" fontId="5" fillId="15" borderId="24" xfId="0" applyFont="1" applyFill="1" applyBorder="1"/>
    <xf numFmtId="0" fontId="4" fillId="15" borderId="24" xfId="0" applyFont="1" applyFill="1" applyBorder="1"/>
    <xf numFmtId="0" fontId="4" fillId="0" borderId="16" xfId="3" applyFont="1" applyFill="1" applyBorder="1" applyAlignment="1">
      <alignment horizontal="left"/>
    </xf>
    <xf numFmtId="0" fontId="5" fillId="0" borderId="23" xfId="0" applyFont="1" applyFill="1" applyBorder="1" applyAlignment="1">
      <alignment horizontal="center"/>
    </xf>
    <xf numFmtId="15" fontId="4" fillId="0" borderId="27" xfId="0" applyNumberFormat="1" applyFont="1" applyFill="1" applyBorder="1" applyAlignment="1">
      <alignment horizontal="left" vertical="center"/>
    </xf>
    <xf numFmtId="15" fontId="4" fillId="0" borderId="16" xfId="3" applyNumberFormat="1" applyFont="1" applyFill="1" applyBorder="1" applyAlignment="1">
      <alignment horizontal="left" vertical="center"/>
    </xf>
    <xf numFmtId="15" fontId="4" fillId="0" borderId="20" xfId="3" applyNumberFormat="1" applyFont="1" applyFill="1" applyBorder="1" applyAlignment="1">
      <alignment horizontal="left" vertical="center"/>
    </xf>
    <xf numFmtId="0" fontId="4" fillId="0" borderId="19" xfId="0" applyFont="1" applyFill="1" applyBorder="1"/>
    <xf numFmtId="0" fontId="10" fillId="0" borderId="0" xfId="0" applyFont="1" applyFill="1"/>
    <xf numFmtId="165" fontId="4" fillId="0" borderId="9" xfId="0" applyNumberFormat="1" applyFont="1" applyFill="1" applyBorder="1" applyAlignment="1">
      <alignment horizontal="center" vertical="top"/>
    </xf>
    <xf numFmtId="165" fontId="4" fillId="0" borderId="10" xfId="0" applyNumberFormat="1" applyFont="1" applyFill="1" applyBorder="1" applyAlignment="1">
      <alignment horizontal="center" vertical="top"/>
    </xf>
    <xf numFmtId="165" fontId="4" fillId="0" borderId="16" xfId="0" applyNumberFormat="1" applyFont="1" applyFill="1" applyBorder="1" applyAlignment="1">
      <alignment horizontal="center" vertical="top"/>
    </xf>
    <xf numFmtId="165" fontId="4" fillId="0" borderId="11" xfId="0" applyNumberFormat="1" applyFont="1" applyFill="1" applyBorder="1" applyAlignment="1">
      <alignment horizontal="center" vertical="top"/>
    </xf>
    <xf numFmtId="165" fontId="4" fillId="0" borderId="13" xfId="0" applyNumberFormat="1" applyFont="1" applyFill="1" applyBorder="1" applyAlignment="1">
      <alignment horizontal="center" vertical="top"/>
    </xf>
    <xf numFmtId="165" fontId="4" fillId="0" borderId="12" xfId="0" applyNumberFormat="1" applyFont="1" applyFill="1" applyBorder="1" applyAlignment="1">
      <alignment horizontal="center" vertical="top"/>
    </xf>
    <xf numFmtId="165" fontId="4" fillId="0" borderId="19" xfId="0" applyNumberFormat="1" applyFont="1" applyFill="1" applyBorder="1" applyAlignment="1">
      <alignment horizontal="center" vertical="top"/>
    </xf>
    <xf numFmtId="165" fontId="4" fillId="0" borderId="24" xfId="0" applyNumberFormat="1" applyFont="1" applyFill="1" applyBorder="1" applyAlignment="1">
      <alignment horizontal="center" vertical="top"/>
    </xf>
    <xf numFmtId="165" fontId="4" fillId="0" borderId="20" xfId="0" applyNumberFormat="1" applyFont="1" applyFill="1" applyBorder="1" applyAlignment="1">
      <alignment horizontal="center" vertical="top"/>
    </xf>
    <xf numFmtId="165" fontId="4" fillId="0" borderId="0" xfId="0" applyNumberFormat="1" applyFont="1" applyFill="1" applyBorder="1" applyAlignment="1">
      <alignment horizontal="center" vertical="top"/>
    </xf>
    <xf numFmtId="165" fontId="4" fillId="0" borderId="26" xfId="0" applyNumberFormat="1" applyFont="1" applyFill="1" applyBorder="1" applyAlignment="1">
      <alignment horizontal="center" vertical="top"/>
    </xf>
    <xf numFmtId="165" fontId="4" fillId="0" borderId="40" xfId="0" applyNumberFormat="1" applyFont="1" applyFill="1" applyBorder="1" applyAlignment="1">
      <alignment horizontal="center" vertical="top"/>
    </xf>
    <xf numFmtId="165" fontId="4" fillId="0" borderId="23" xfId="0" applyNumberFormat="1" applyFont="1" applyFill="1" applyBorder="1" applyAlignment="1">
      <alignment horizontal="center" vertical="top"/>
    </xf>
    <xf numFmtId="165" fontId="4" fillId="0" borderId="51" xfId="0" applyNumberFormat="1" applyFont="1" applyFill="1" applyBorder="1" applyAlignment="1">
      <alignment horizontal="center" vertical="top"/>
    </xf>
    <xf numFmtId="165" fontId="4" fillId="0" borderId="14" xfId="0" applyNumberFormat="1" applyFont="1" applyFill="1" applyBorder="1" applyAlignment="1">
      <alignment horizontal="center" vertical="top"/>
    </xf>
    <xf numFmtId="165" fontId="3" fillId="0" borderId="16" xfId="0" applyNumberFormat="1" applyFont="1" applyFill="1" applyBorder="1" applyAlignment="1">
      <alignment horizontal="center" vertical="top"/>
    </xf>
    <xf numFmtId="165" fontId="3" fillId="0" borderId="24" xfId="0" applyNumberFormat="1" applyFont="1" applyFill="1" applyBorder="1" applyAlignment="1">
      <alignment horizontal="center" vertical="top"/>
    </xf>
    <xf numFmtId="165" fontId="4" fillId="0" borderId="17" xfId="0" applyNumberFormat="1" applyFont="1" applyFill="1" applyBorder="1" applyAlignment="1">
      <alignment horizontal="center" vertical="top"/>
    </xf>
    <xf numFmtId="165" fontId="4" fillId="0" borderId="21" xfId="0" applyNumberFormat="1" applyFont="1" applyFill="1" applyBorder="1" applyAlignment="1">
      <alignment horizontal="center" vertical="top"/>
    </xf>
    <xf numFmtId="165" fontId="4" fillId="0" borderId="46" xfId="0" applyNumberFormat="1" applyFont="1" applyFill="1" applyBorder="1" applyAlignment="1">
      <alignment horizontal="center" vertical="top"/>
    </xf>
    <xf numFmtId="165" fontId="4" fillId="0" borderId="28" xfId="0" applyNumberFormat="1" applyFont="1" applyFill="1" applyBorder="1" applyAlignment="1">
      <alignment horizontal="center" vertical="top"/>
    </xf>
    <xf numFmtId="165" fontId="4" fillId="0" borderId="28" xfId="3" applyNumberFormat="1" applyFont="1" applyFill="1" applyBorder="1" applyAlignment="1">
      <alignment horizontal="center" vertical="top"/>
    </xf>
    <xf numFmtId="165" fontId="4" fillId="0" borderId="20" xfId="3" applyNumberFormat="1" applyFont="1" applyFill="1" applyBorder="1" applyAlignment="1">
      <alignment horizontal="center" vertical="top"/>
    </xf>
    <xf numFmtId="165" fontId="4" fillId="0" borderId="20" xfId="0" applyNumberFormat="1" applyFont="1" applyBorder="1" applyAlignment="1">
      <alignment horizontal="center" vertical="top"/>
    </xf>
    <xf numFmtId="165" fontId="4" fillId="0" borderId="27" xfId="3" applyNumberFormat="1" applyFont="1" applyFill="1" applyBorder="1" applyAlignment="1">
      <alignment horizontal="center" vertical="top"/>
    </xf>
    <xf numFmtId="165" fontId="4" fillId="0" borderId="16" xfId="3" applyNumberFormat="1" applyFont="1" applyFill="1" applyBorder="1" applyAlignment="1">
      <alignment horizontal="center" vertical="top"/>
    </xf>
    <xf numFmtId="165" fontId="4" fillId="0" borderId="16" xfId="0" applyNumberFormat="1" applyFont="1" applyBorder="1" applyAlignment="1">
      <alignment horizontal="center" vertical="top"/>
    </xf>
    <xf numFmtId="165" fontId="4" fillId="0" borderId="29" xfId="3" applyNumberFormat="1" applyFont="1" applyFill="1" applyBorder="1" applyAlignment="1">
      <alignment horizontal="center" vertical="top"/>
    </xf>
    <xf numFmtId="165" fontId="4" fillId="0" borderId="23" xfId="3" applyNumberFormat="1" applyFont="1" applyFill="1" applyBorder="1" applyAlignment="1">
      <alignment horizontal="center" vertical="top"/>
    </xf>
    <xf numFmtId="165" fontId="4" fillId="0" borderId="43" xfId="0" applyNumberFormat="1" applyFont="1" applyFill="1" applyBorder="1" applyAlignment="1">
      <alignment horizontal="center" vertical="top"/>
    </xf>
    <xf numFmtId="165" fontId="4" fillId="0" borderId="23" xfId="0" applyNumberFormat="1" applyFont="1" applyBorder="1" applyAlignment="1">
      <alignment horizontal="center" vertical="top"/>
    </xf>
    <xf numFmtId="0" fontId="4" fillId="0" borderId="60" xfId="0" applyFont="1" applyFill="1" applyBorder="1"/>
    <xf numFmtId="0" fontId="0" fillId="0" borderId="0" xfId="0" applyAlignment="1">
      <alignment vertical="top"/>
    </xf>
    <xf numFmtId="0" fontId="11" fillId="0" borderId="16" xfId="0" applyFont="1" applyFill="1" applyBorder="1"/>
    <xf numFmtId="0" fontId="4" fillId="15" borderId="16" xfId="0" applyFont="1" applyFill="1" applyBorder="1"/>
    <xf numFmtId="0" fontId="11" fillId="0" borderId="0" xfId="0" applyFont="1" applyFill="1" applyBorder="1"/>
    <xf numFmtId="0" fontId="4" fillId="0" borderId="56" xfId="0" applyFont="1" applyFill="1" applyBorder="1"/>
    <xf numFmtId="0" fontId="7" fillId="0" borderId="2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/>
    </xf>
    <xf numFmtId="0" fontId="1" fillId="0" borderId="16" xfId="0" applyFont="1" applyBorder="1" applyAlignment="1">
      <alignment wrapText="1"/>
    </xf>
    <xf numFmtId="0" fontId="4" fillId="0" borderId="16" xfId="0" applyFont="1" applyFill="1" applyBorder="1" applyAlignment="1">
      <alignment horizontal="right" vertical="top"/>
    </xf>
    <xf numFmtId="165" fontId="4" fillId="0" borderId="62" xfId="0" applyNumberFormat="1" applyFont="1" applyFill="1" applyBorder="1" applyAlignment="1">
      <alignment horizontal="center" vertical="top"/>
    </xf>
    <xf numFmtId="0" fontId="4" fillId="0" borderId="23" xfId="0" applyFont="1" applyFill="1" applyBorder="1" applyAlignment="1">
      <alignment horizontal="right"/>
    </xf>
    <xf numFmtId="0" fontId="5" fillId="0" borderId="23" xfId="0" applyFont="1" applyFill="1" applyBorder="1"/>
    <xf numFmtId="0" fontId="5" fillId="0" borderId="23" xfId="0" applyFont="1" applyFill="1" applyBorder="1" applyAlignment="1">
      <alignment horizontal="right"/>
    </xf>
    <xf numFmtId="0" fontId="4" fillId="0" borderId="49" xfId="0" applyFont="1" applyFill="1" applyBorder="1"/>
    <xf numFmtId="0" fontId="1" fillId="0" borderId="0" xfId="0" applyFont="1" applyFill="1" applyBorder="1"/>
    <xf numFmtId="15" fontId="4" fillId="0" borderId="62" xfId="0" applyNumberFormat="1" applyFont="1" applyFill="1" applyBorder="1" applyAlignment="1">
      <alignment horizontal="left" vertical="center"/>
    </xf>
    <xf numFmtId="165" fontId="4" fillId="0" borderId="64" xfId="0" applyNumberFormat="1" applyFont="1" applyFill="1" applyBorder="1" applyAlignment="1">
      <alignment horizontal="center" vertical="top"/>
    </xf>
    <xf numFmtId="0" fontId="4" fillId="0" borderId="33" xfId="0" applyNumberFormat="1" applyFont="1" applyFill="1" applyBorder="1"/>
    <xf numFmtId="0" fontId="4" fillId="0" borderId="33" xfId="0" applyNumberFormat="1" applyFont="1" applyFill="1" applyBorder="1" applyAlignment="1">
      <alignment horizontal="right"/>
    </xf>
    <xf numFmtId="0" fontId="4" fillId="0" borderId="52" xfId="0" applyNumberFormat="1" applyFont="1" applyFill="1" applyBorder="1" applyAlignment="1">
      <alignment horizontal="right"/>
    </xf>
    <xf numFmtId="0" fontId="1" fillId="0" borderId="0" xfId="0" applyNumberFormat="1" applyFont="1" applyFill="1"/>
    <xf numFmtId="0" fontId="1" fillId="0" borderId="0" xfId="0" applyNumberFormat="1" applyFont="1"/>
    <xf numFmtId="0" fontId="4" fillId="0" borderId="9" xfId="0" applyFont="1" applyFill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15" fontId="4" fillId="0" borderId="20" xfId="3" applyNumberFormat="1" applyFont="1" applyFill="1" applyBorder="1" applyAlignment="1">
      <alignment horizontal="center" vertical="center"/>
    </xf>
    <xf numFmtId="15" fontId="4" fillId="0" borderId="16" xfId="3" applyNumberFormat="1" applyFont="1" applyFill="1" applyBorder="1" applyAlignment="1">
      <alignment horizontal="center" vertical="center"/>
    </xf>
    <xf numFmtId="15" fontId="4" fillId="0" borderId="23" xfId="3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left"/>
    </xf>
    <xf numFmtId="165" fontId="4" fillId="0" borderId="67" xfId="0" applyNumberFormat="1" applyFont="1" applyFill="1" applyBorder="1" applyAlignment="1">
      <alignment horizontal="center" vertical="top"/>
    </xf>
    <xf numFmtId="0" fontId="5" fillId="15" borderId="16" xfId="0" applyFont="1" applyFill="1" applyBorder="1"/>
    <xf numFmtId="0" fontId="5" fillId="15" borderId="16" xfId="1" applyFont="1" applyFill="1" applyBorder="1"/>
    <xf numFmtId="0" fontId="5" fillId="15" borderId="26" xfId="0" applyFont="1" applyFill="1" applyBorder="1"/>
    <xf numFmtId="0" fontId="0" fillId="0" borderId="16" xfId="0" applyBorder="1" applyAlignment="1">
      <alignment vertical="top"/>
    </xf>
    <xf numFmtId="0" fontId="5" fillId="15" borderId="13" xfId="0" applyFont="1" applyFill="1" applyBorder="1"/>
    <xf numFmtId="0" fontId="5" fillId="15" borderId="64" xfId="0" applyFont="1" applyFill="1" applyBorder="1"/>
    <xf numFmtId="0" fontId="5" fillId="15" borderId="43" xfId="0" applyFont="1" applyFill="1" applyBorder="1"/>
    <xf numFmtId="0" fontId="5" fillId="15" borderId="24" xfId="1" applyFont="1" applyFill="1" applyBorder="1"/>
    <xf numFmtId="165" fontId="4" fillId="0" borderId="68" xfId="0" applyNumberFormat="1" applyFont="1" applyFill="1" applyBorder="1" applyAlignment="1">
      <alignment horizontal="center" vertical="top"/>
    </xf>
    <xf numFmtId="165" fontId="4" fillId="0" borderId="69" xfId="0" applyNumberFormat="1" applyFont="1" applyFill="1" applyBorder="1" applyAlignment="1">
      <alignment horizontal="center" vertical="top"/>
    </xf>
    <xf numFmtId="165" fontId="4" fillId="0" borderId="59" xfId="0" applyNumberFormat="1" applyFont="1" applyFill="1" applyBorder="1" applyAlignment="1">
      <alignment horizontal="center" vertical="top"/>
    </xf>
    <xf numFmtId="165" fontId="4" fillId="0" borderId="70" xfId="0" applyNumberFormat="1" applyFont="1" applyFill="1" applyBorder="1" applyAlignment="1">
      <alignment horizontal="center" vertical="top"/>
    </xf>
    <xf numFmtId="165" fontId="4" fillId="0" borderId="58" xfId="0" applyNumberFormat="1" applyFont="1" applyFill="1" applyBorder="1" applyAlignment="1">
      <alignment horizontal="center" vertical="top"/>
    </xf>
    <xf numFmtId="165" fontId="3" fillId="0" borderId="59" xfId="0" applyNumberFormat="1" applyFont="1" applyFill="1" applyBorder="1" applyAlignment="1">
      <alignment horizontal="center" vertical="top"/>
    </xf>
    <xf numFmtId="165" fontId="4" fillId="0" borderId="40" xfId="3" applyNumberFormat="1" applyFont="1" applyFill="1" applyBorder="1" applyAlignment="1">
      <alignment horizontal="center" vertical="top"/>
    </xf>
    <xf numFmtId="165" fontId="3" fillId="0" borderId="40" xfId="0" applyNumberFormat="1" applyFont="1" applyFill="1" applyBorder="1" applyAlignment="1">
      <alignment horizontal="center" vertical="top"/>
    </xf>
    <xf numFmtId="165" fontId="4" fillId="0" borderId="71" xfId="0" applyNumberFormat="1" applyFont="1" applyFill="1" applyBorder="1" applyAlignment="1">
      <alignment horizontal="center" vertical="top"/>
    </xf>
    <xf numFmtId="165" fontId="4" fillId="0" borderId="13" xfId="3" applyNumberFormat="1" applyFont="1" applyFill="1" applyBorder="1" applyAlignment="1">
      <alignment horizontal="center" vertical="top"/>
    </xf>
    <xf numFmtId="165" fontId="3" fillId="0" borderId="13" xfId="0" applyNumberFormat="1" applyFont="1" applyFill="1" applyBorder="1" applyAlignment="1">
      <alignment horizontal="center" vertical="top"/>
    </xf>
    <xf numFmtId="165" fontId="4" fillId="0" borderId="72" xfId="0" applyNumberFormat="1" applyFont="1" applyFill="1" applyBorder="1" applyAlignment="1">
      <alignment horizontal="center" vertical="top"/>
    </xf>
    <xf numFmtId="165" fontId="4" fillId="0" borderId="73" xfId="0" applyNumberFormat="1" applyFont="1" applyFill="1" applyBorder="1" applyAlignment="1">
      <alignment horizontal="center" vertical="top"/>
    </xf>
    <xf numFmtId="165" fontId="4" fillId="0" borderId="73" xfId="3" applyNumberFormat="1" applyFont="1" applyFill="1" applyBorder="1" applyAlignment="1">
      <alignment horizontal="center" vertical="top"/>
    </xf>
    <xf numFmtId="165" fontId="3" fillId="0" borderId="73" xfId="0" applyNumberFormat="1" applyFont="1" applyFill="1" applyBorder="1" applyAlignment="1">
      <alignment horizontal="center" vertical="top"/>
    </xf>
    <xf numFmtId="0" fontId="1" fillId="0" borderId="33" xfId="0" applyFont="1" applyFill="1" applyBorder="1"/>
    <xf numFmtId="0" fontId="4" fillId="0" borderId="58" xfId="0" applyFont="1" applyFill="1" applyBorder="1"/>
    <xf numFmtId="0" fontId="5" fillId="15" borderId="16" xfId="1" quotePrefix="1" applyFont="1" applyFill="1" applyBorder="1"/>
    <xf numFmtId="0" fontId="5" fillId="15" borderId="43" xfId="1" quotePrefix="1" applyFont="1" applyFill="1" applyBorder="1"/>
    <xf numFmtId="0" fontId="4" fillId="0" borderId="79" xfId="0" applyFont="1" applyFill="1" applyBorder="1"/>
    <xf numFmtId="0" fontId="1" fillId="0" borderId="35" xfId="0" applyFont="1" applyBorder="1"/>
    <xf numFmtId="0" fontId="1" fillId="0" borderId="35" xfId="0" applyFont="1" applyBorder="1" applyAlignment="1">
      <alignment horizontal="center"/>
    </xf>
    <xf numFmtId="165" fontId="1" fillId="0" borderId="35" xfId="0" applyNumberFormat="1" applyFont="1" applyBorder="1" applyAlignment="1">
      <alignment horizontal="center"/>
    </xf>
    <xf numFmtId="0" fontId="1" fillId="0" borderId="77" xfId="0" applyFont="1" applyBorder="1"/>
    <xf numFmtId="0" fontId="1" fillId="0" borderId="48" xfId="0" applyFont="1" applyBorder="1" applyAlignment="1">
      <alignment horizontal="center"/>
    </xf>
    <xf numFmtId="0" fontId="4" fillId="0" borderId="65" xfId="0" applyFont="1" applyFill="1" applyBorder="1"/>
    <xf numFmtId="0" fontId="4" fillId="0" borderId="28" xfId="0" applyFont="1" applyFill="1" applyBorder="1"/>
    <xf numFmtId="0" fontId="4" fillId="0" borderId="48" xfId="0" applyFont="1" applyFill="1" applyBorder="1"/>
    <xf numFmtId="0" fontId="4" fillId="0" borderId="27" xfId="0" applyNumberFormat="1" applyFont="1" applyFill="1" applyBorder="1" applyAlignment="1">
      <alignment horizontal="right"/>
    </xf>
    <xf numFmtId="0" fontId="4" fillId="0" borderId="27" xfId="0" applyNumberFormat="1" applyFont="1" applyFill="1" applyBorder="1"/>
    <xf numFmtId="0" fontId="4" fillId="0" borderId="29" xfId="0" applyNumberFormat="1" applyFont="1" applyFill="1" applyBorder="1" applyAlignment="1">
      <alignment horizontal="right"/>
    </xf>
    <xf numFmtId="0" fontId="4" fillId="0" borderId="43" xfId="0" applyFont="1" applyFill="1" applyBorder="1"/>
    <xf numFmtId="0" fontId="4" fillId="16" borderId="78" xfId="2" applyFont="1" applyFill="1" applyBorder="1" applyAlignment="1">
      <alignment horizontal="center" textRotation="90" wrapText="1"/>
    </xf>
    <xf numFmtId="0" fontId="4" fillId="6" borderId="81" xfId="0" applyFont="1" applyFill="1" applyBorder="1" applyAlignment="1">
      <alignment horizontal="center"/>
    </xf>
    <xf numFmtId="0" fontId="4" fillId="0" borderId="39" xfId="0" applyFont="1" applyBorder="1" applyAlignment="1">
      <alignment horizontal="center" vertical="center" textRotation="90" wrapText="1"/>
    </xf>
    <xf numFmtId="0" fontId="4" fillId="10" borderId="22" xfId="0" applyFont="1" applyFill="1" applyBorder="1" applyAlignment="1">
      <alignment horizontal="center" textRotation="90" wrapText="1"/>
    </xf>
    <xf numFmtId="0" fontId="4" fillId="6" borderId="22" xfId="0" applyFont="1" applyFill="1" applyBorder="1" applyAlignment="1">
      <alignment horizontal="center" textRotation="90" wrapText="1"/>
    </xf>
    <xf numFmtId="0" fontId="4" fillId="8" borderId="80" xfId="0" applyFont="1" applyFill="1" applyBorder="1" applyAlignment="1">
      <alignment textRotation="90" wrapText="1"/>
    </xf>
    <xf numFmtId="0" fontId="4" fillId="9" borderId="50" xfId="0" applyFont="1" applyFill="1" applyBorder="1" applyAlignment="1">
      <alignment textRotation="90" wrapText="1"/>
    </xf>
    <xf numFmtId="0" fontId="4" fillId="12" borderId="50" xfId="0" applyFont="1" applyFill="1" applyBorder="1" applyAlignment="1">
      <alignment textRotation="90" wrapText="1"/>
    </xf>
    <xf numFmtId="0" fontId="4" fillId="0" borderId="55" xfId="0" applyFont="1" applyFill="1" applyBorder="1"/>
    <xf numFmtId="0" fontId="5" fillId="0" borderId="60" xfId="0" applyFont="1" applyBorder="1" applyAlignment="1">
      <alignment textRotation="90"/>
    </xf>
    <xf numFmtId="0" fontId="4" fillId="12" borderId="0" xfId="0" applyFont="1" applyFill="1" applyBorder="1" applyAlignment="1">
      <alignment textRotation="90" wrapText="1"/>
    </xf>
    <xf numFmtId="0" fontId="4" fillId="0" borderId="83" xfId="0" applyFont="1" applyFill="1" applyBorder="1"/>
    <xf numFmtId="165" fontId="4" fillId="0" borderId="61" xfId="0" applyNumberFormat="1" applyFont="1" applyFill="1" applyBorder="1" applyAlignment="1">
      <alignment horizontal="center" vertical="top"/>
    </xf>
    <xf numFmtId="0" fontId="4" fillId="0" borderId="24" xfId="3" applyFont="1" applyFill="1" applyBorder="1" applyAlignment="1">
      <alignment horizontal="left"/>
    </xf>
    <xf numFmtId="0" fontId="11" fillId="0" borderId="24" xfId="0" applyFont="1" applyFill="1" applyBorder="1"/>
    <xf numFmtId="15" fontId="4" fillId="0" borderId="24" xfId="3" applyNumberFormat="1" applyFont="1" applyFill="1" applyBorder="1" applyAlignment="1">
      <alignment horizontal="left" vertical="center"/>
    </xf>
    <xf numFmtId="15" fontId="4" fillId="0" borderId="59" xfId="0" applyNumberFormat="1" applyFont="1" applyFill="1" applyBorder="1" applyAlignment="1">
      <alignment horizontal="left" vertical="center"/>
    </xf>
    <xf numFmtId="0" fontId="4" fillId="0" borderId="24" xfId="0" applyFont="1" applyFill="1" applyBorder="1" applyAlignment="1" applyProtection="1">
      <alignment horizontal="left"/>
      <protection locked="0"/>
    </xf>
    <xf numFmtId="0" fontId="5" fillId="0" borderId="16" xfId="0" applyFont="1" applyFill="1" applyBorder="1" applyAlignment="1">
      <alignment wrapText="1"/>
    </xf>
    <xf numFmtId="0" fontId="5" fillId="0" borderId="35" xfId="0" applyFont="1" applyFill="1" applyBorder="1" applyAlignment="1">
      <alignment wrapText="1"/>
    </xf>
    <xf numFmtId="0" fontId="4" fillId="10" borderId="57" xfId="0" applyFont="1" applyFill="1" applyBorder="1" applyAlignment="1">
      <alignment horizontal="center" textRotation="90" wrapText="1"/>
    </xf>
    <xf numFmtId="0" fontId="6" fillId="0" borderId="23" xfId="0" applyFont="1" applyBorder="1" applyAlignment="1">
      <alignment horizontal="center" wrapText="1"/>
    </xf>
    <xf numFmtId="0" fontId="4" fillId="4" borderId="63" xfId="2" applyNumberFormat="1" applyFont="1" applyFill="1" applyBorder="1" applyAlignment="1">
      <alignment horizontal="center" textRotation="90" wrapText="1"/>
    </xf>
    <xf numFmtId="0" fontId="4" fillId="4" borderId="57" xfId="2" applyFont="1" applyFill="1" applyBorder="1" applyAlignment="1">
      <alignment horizontal="center" textRotation="90" wrapText="1"/>
    </xf>
    <xf numFmtId="0" fontId="4" fillId="12" borderId="49" xfId="0" applyFont="1" applyFill="1" applyBorder="1" applyAlignment="1">
      <alignment textRotation="90" wrapText="1"/>
    </xf>
    <xf numFmtId="0" fontId="4" fillId="14" borderId="49" xfId="0" applyFont="1" applyFill="1" applyBorder="1" applyAlignment="1">
      <alignment textRotation="90" wrapText="1"/>
    </xf>
    <xf numFmtId="0" fontId="4" fillId="0" borderId="35" xfId="0" applyFont="1" applyBorder="1"/>
    <xf numFmtId="0" fontId="5" fillId="10" borderId="81" xfId="0" applyFont="1" applyFill="1" applyBorder="1" applyAlignment="1">
      <alignment wrapText="1"/>
    </xf>
    <xf numFmtId="0" fontId="1" fillId="0" borderId="0" xfId="0" applyFont="1" applyFill="1" applyAlignment="1">
      <alignment horizontal="center"/>
    </xf>
    <xf numFmtId="0" fontId="4" fillId="0" borderId="16" xfId="0" applyNumberFormat="1" applyFont="1" applyFill="1" applyBorder="1" applyAlignment="1">
      <alignment horizontal="center"/>
    </xf>
    <xf numFmtId="0" fontId="4" fillId="0" borderId="23" xfId="0" applyNumberFormat="1" applyFont="1" applyFill="1" applyBorder="1" applyAlignment="1">
      <alignment horizontal="center"/>
    </xf>
    <xf numFmtId="0" fontId="4" fillId="2" borderId="47" xfId="0" applyFont="1" applyFill="1" applyBorder="1" applyAlignment="1"/>
    <xf numFmtId="0" fontId="3" fillId="0" borderId="76" xfId="0" applyFont="1" applyBorder="1" applyAlignment="1">
      <alignment horizontal="center"/>
    </xf>
    <xf numFmtId="0" fontId="5" fillId="0" borderId="43" xfId="0" applyFont="1" applyFill="1" applyBorder="1"/>
    <xf numFmtId="0" fontId="5" fillId="0" borderId="82" xfId="0" applyFont="1" applyFill="1" applyBorder="1" applyAlignment="1">
      <alignment wrapText="1"/>
    </xf>
    <xf numFmtId="0" fontId="3" fillId="0" borderId="78" xfId="0" applyFont="1" applyBorder="1" applyAlignment="1">
      <alignment horizontal="center"/>
    </xf>
    <xf numFmtId="165" fontId="4" fillId="0" borderId="86" xfId="0" applyNumberFormat="1" applyFont="1" applyFill="1" applyBorder="1" applyAlignment="1">
      <alignment horizontal="center" vertical="top"/>
    </xf>
    <xf numFmtId="0" fontId="4" fillId="0" borderId="33" xfId="0" applyFont="1" applyFill="1" applyBorder="1" applyAlignment="1">
      <alignment horizontal="center" vertical="top"/>
    </xf>
    <xf numFmtId="165" fontId="4" fillId="0" borderId="52" xfId="0" applyNumberFormat="1" applyFont="1" applyFill="1" applyBorder="1" applyAlignment="1">
      <alignment horizontal="center" vertical="top"/>
    </xf>
    <xf numFmtId="165" fontId="4" fillId="0" borderId="53" xfId="0" applyNumberFormat="1" applyFont="1" applyFill="1" applyBorder="1" applyAlignment="1">
      <alignment horizontal="center" vertical="top"/>
    </xf>
    <xf numFmtId="0" fontId="4" fillId="0" borderId="52" xfId="0" applyFont="1" applyFill="1" applyBorder="1" applyAlignment="1">
      <alignment horizontal="center" vertical="top"/>
    </xf>
    <xf numFmtId="0" fontId="4" fillId="0" borderId="0" xfId="0" applyFont="1" applyFill="1" applyBorder="1"/>
    <xf numFmtId="165" fontId="4" fillId="0" borderId="65" xfId="3" applyNumberFormat="1" applyFont="1" applyFill="1" applyBorder="1" applyAlignment="1">
      <alignment horizontal="center" vertical="top"/>
    </xf>
    <xf numFmtId="165" fontId="4" fillId="0" borderId="87" xfId="0" applyNumberFormat="1" applyFont="1" applyFill="1" applyBorder="1" applyAlignment="1">
      <alignment horizontal="center" vertical="top"/>
    </xf>
    <xf numFmtId="165" fontId="4" fillId="0" borderId="87" xfId="3" applyNumberFormat="1" applyFont="1" applyFill="1" applyBorder="1" applyAlignment="1">
      <alignment horizontal="center" vertical="top"/>
    </xf>
    <xf numFmtId="165" fontId="4" fillId="0" borderId="66" xfId="0" applyNumberFormat="1" applyFont="1" applyFill="1" applyBorder="1" applyAlignment="1">
      <alignment horizontal="center" vertical="top"/>
    </xf>
    <xf numFmtId="165" fontId="4" fillId="0" borderId="19" xfId="3" applyNumberFormat="1" applyFont="1" applyFill="1" applyBorder="1" applyAlignment="1">
      <alignment horizontal="center" vertical="top"/>
    </xf>
    <xf numFmtId="165" fontId="4" fillId="0" borderId="88" xfId="3" applyNumberFormat="1" applyFont="1" applyFill="1" applyBorder="1" applyAlignment="1">
      <alignment horizontal="center" vertical="top"/>
    </xf>
    <xf numFmtId="165" fontId="4" fillId="0" borderId="89" xfId="0" applyNumberFormat="1" applyFont="1" applyFill="1" applyBorder="1" applyAlignment="1">
      <alignment horizontal="center" vertical="top"/>
    </xf>
    <xf numFmtId="165" fontId="3" fillId="0" borderId="27" xfId="0" applyNumberFormat="1" applyFont="1" applyFill="1" applyBorder="1" applyAlignment="1">
      <alignment horizontal="center" vertical="top"/>
    </xf>
    <xf numFmtId="0" fontId="1" fillId="0" borderId="77" xfId="0" applyFont="1" applyBorder="1" applyAlignment="1">
      <alignment horizontal="center"/>
    </xf>
    <xf numFmtId="0" fontId="4" fillId="0" borderId="7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91" xfId="0" applyFont="1" applyFill="1" applyBorder="1" applyAlignment="1">
      <alignment horizontal="center"/>
    </xf>
    <xf numFmtId="0" fontId="4" fillId="0" borderId="92" xfId="0" applyFont="1" applyFill="1" applyBorder="1"/>
    <xf numFmtId="0" fontId="4" fillId="0" borderId="93" xfId="0" applyFont="1" applyFill="1" applyBorder="1"/>
    <xf numFmtId="0" fontId="4" fillId="0" borderId="94" xfId="0" applyFont="1" applyFill="1" applyBorder="1"/>
    <xf numFmtId="0" fontId="4" fillId="0" borderId="95" xfId="0" applyFont="1" applyFill="1" applyBorder="1"/>
    <xf numFmtId="0" fontId="4" fillId="0" borderId="97" xfId="0" applyFont="1" applyFill="1" applyBorder="1"/>
    <xf numFmtId="0" fontId="4" fillId="0" borderId="17" xfId="0" applyFont="1" applyFill="1" applyBorder="1" applyAlignment="1">
      <alignment horizontal="center"/>
    </xf>
    <xf numFmtId="0" fontId="4" fillId="0" borderId="98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99" xfId="0" applyFont="1" applyFill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5" fontId="4" fillId="0" borderId="28" xfId="3" applyNumberFormat="1" applyFont="1" applyFill="1" applyBorder="1" applyAlignment="1">
      <alignment horizontal="center" vertical="center"/>
    </xf>
    <xf numFmtId="15" fontId="4" fillId="0" borderId="27" xfId="3" applyNumberFormat="1" applyFont="1" applyFill="1" applyBorder="1" applyAlignment="1">
      <alignment horizontal="center" vertical="center"/>
    </xf>
    <xf numFmtId="15" fontId="4" fillId="0" borderId="29" xfId="3" applyNumberFormat="1" applyFont="1" applyFill="1" applyBorder="1" applyAlignment="1">
      <alignment horizontal="center" vertical="center"/>
    </xf>
    <xf numFmtId="165" fontId="4" fillId="0" borderId="96" xfId="0" applyNumberFormat="1" applyFont="1" applyFill="1" applyBorder="1" applyAlignment="1">
      <alignment horizontal="center" vertical="top"/>
    </xf>
    <xf numFmtId="0" fontId="4" fillId="0" borderId="100" xfId="0" applyFont="1" applyFill="1" applyBorder="1" applyAlignment="1">
      <alignment horizontal="center" vertical="top"/>
    </xf>
    <xf numFmtId="0" fontId="4" fillId="0" borderId="34" xfId="0" applyFont="1" applyFill="1" applyBorder="1" applyAlignment="1">
      <alignment horizontal="center" vertical="top"/>
    </xf>
    <xf numFmtId="0" fontId="4" fillId="0" borderId="60" xfId="0" applyFont="1" applyFill="1" applyBorder="1" applyAlignment="1">
      <alignment horizontal="center" vertical="top"/>
    </xf>
    <xf numFmtId="0" fontId="4" fillId="0" borderId="101" xfId="0" applyFont="1" applyFill="1" applyBorder="1" applyAlignment="1">
      <alignment horizontal="center" vertical="top"/>
    </xf>
    <xf numFmtId="0" fontId="4" fillId="0" borderId="102" xfId="0" applyFont="1" applyFill="1" applyBorder="1" applyAlignment="1">
      <alignment horizontal="center" vertical="top"/>
    </xf>
    <xf numFmtId="165" fontId="4" fillId="0" borderId="100" xfId="0" applyNumberFormat="1" applyFont="1" applyFill="1" applyBorder="1" applyAlignment="1">
      <alignment horizontal="center" vertical="top"/>
    </xf>
    <xf numFmtId="165" fontId="4" fillId="0" borderId="34" xfId="0" applyNumberFormat="1" applyFont="1" applyFill="1" applyBorder="1" applyAlignment="1">
      <alignment horizontal="center" vertical="top"/>
    </xf>
    <xf numFmtId="165" fontId="4" fillId="0" borderId="60" xfId="0" applyNumberFormat="1" applyFont="1" applyFill="1" applyBorder="1" applyAlignment="1">
      <alignment horizontal="center" vertical="top"/>
    </xf>
    <xf numFmtId="165" fontId="4" fillId="0" borderId="97" xfId="0" applyNumberFormat="1" applyFont="1" applyFill="1" applyBorder="1" applyAlignment="1">
      <alignment horizontal="center" vertical="top"/>
    </xf>
    <xf numFmtId="165" fontId="4" fillId="0" borderId="101" xfId="0" applyNumberFormat="1" applyFont="1" applyFill="1" applyBorder="1" applyAlignment="1">
      <alignment horizontal="center" vertical="top"/>
    </xf>
    <xf numFmtId="165" fontId="4" fillId="0" borderId="48" xfId="0" applyNumberFormat="1" applyFont="1" applyFill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1" fillId="0" borderId="16" xfId="0" applyFont="1" applyFill="1" applyBorder="1" applyAlignment="1">
      <alignment horizontal="left" vertical="top" wrapText="1"/>
    </xf>
    <xf numFmtId="0" fontId="5" fillId="10" borderId="0" xfId="0" applyFont="1" applyFill="1" applyBorder="1"/>
    <xf numFmtId="0" fontId="4" fillId="6" borderId="16" xfId="0" applyFont="1" applyFill="1" applyBorder="1" applyAlignment="1">
      <alignment horizontal="center" textRotation="90" wrapText="1"/>
    </xf>
    <xf numFmtId="0" fontId="4" fillId="7" borderId="50" xfId="0" applyFont="1" applyFill="1" applyBorder="1" applyAlignment="1">
      <alignment textRotation="90" wrapText="1"/>
    </xf>
    <xf numFmtId="15" fontId="4" fillId="0" borderId="16" xfId="0" applyNumberFormat="1" applyFont="1" applyFill="1" applyBorder="1" applyAlignment="1">
      <alignment horizontal="left" vertical="center"/>
    </xf>
    <xf numFmtId="0" fontId="5" fillId="0" borderId="59" xfId="0" applyFont="1" applyFill="1" applyBorder="1" applyAlignment="1">
      <alignment wrapText="1"/>
    </xf>
    <xf numFmtId="15" fontId="4" fillId="0" borderId="19" xfId="0" applyNumberFormat="1" applyFont="1" applyFill="1" applyBorder="1" applyAlignment="1">
      <alignment horizontal="left" vertical="center"/>
    </xf>
    <xf numFmtId="0" fontId="4" fillId="0" borderId="59" xfId="0" applyFont="1" applyFill="1" applyBorder="1"/>
    <xf numFmtId="0" fontId="4" fillId="0" borderId="5" xfId="0" applyFont="1" applyBorder="1" applyAlignment="1">
      <alignment horizontal="center" wrapText="1"/>
    </xf>
    <xf numFmtId="0" fontId="5" fillId="0" borderId="8" xfId="0" applyFont="1" applyBorder="1"/>
    <xf numFmtId="0" fontId="4" fillId="0" borderId="30" xfId="0" applyFont="1" applyBorder="1" applyAlignment="1">
      <alignment horizontal="center" wrapText="1"/>
    </xf>
    <xf numFmtId="0" fontId="5" fillId="0" borderId="31" xfId="0" applyFont="1" applyBorder="1"/>
    <xf numFmtId="0" fontId="4" fillId="0" borderId="22" xfId="0" applyFont="1" applyBorder="1" applyAlignment="1">
      <alignment horizontal="center" wrapText="1"/>
    </xf>
    <xf numFmtId="0" fontId="5" fillId="0" borderId="8" xfId="0" applyFont="1" applyBorder="1" applyAlignment="1">
      <alignment horizontal="center"/>
    </xf>
    <xf numFmtId="165" fontId="4" fillId="0" borderId="22" xfId="0" applyNumberFormat="1" applyFont="1" applyBorder="1" applyAlignment="1">
      <alignment horizontal="center" wrapText="1"/>
    </xf>
    <xf numFmtId="165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0" fontId="4" fillId="0" borderId="38" xfId="0" applyFont="1" applyBorder="1" applyAlignment="1">
      <alignment horizontal="center" wrapText="1"/>
    </xf>
    <xf numFmtId="0" fontId="5" fillId="0" borderId="39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6" xfId="0" applyFont="1" applyBorder="1"/>
    <xf numFmtId="3" fontId="4" fillId="0" borderId="41" xfId="0" applyNumberFormat="1" applyFont="1" applyBorder="1" applyAlignment="1">
      <alignment horizontal="center" wrapText="1"/>
    </xf>
    <xf numFmtId="3" fontId="4" fillId="0" borderId="42" xfId="0" applyNumberFormat="1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5" fillId="0" borderId="7" xfId="0" applyFont="1" applyBorder="1" applyAlignment="1">
      <alignment horizontal="center"/>
    </xf>
    <xf numFmtId="0" fontId="6" fillId="0" borderId="3" xfId="0" applyFont="1" applyFill="1" applyBorder="1" applyAlignment="1">
      <alignment horizontal="center" wrapText="1"/>
    </xf>
    <xf numFmtId="0" fontId="6" fillId="0" borderId="6" xfId="0" applyFont="1" applyFill="1" applyBorder="1" applyAlignment="1">
      <alignment horizontal="center" wrapText="1"/>
    </xf>
    <xf numFmtId="0" fontId="7" fillId="0" borderId="8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2" xfId="0" applyFont="1" applyBorder="1"/>
    <xf numFmtId="0" fontId="8" fillId="2" borderId="37" xfId="0" applyFont="1" applyFill="1" applyBorder="1" applyAlignment="1">
      <alignment horizontal="center"/>
    </xf>
    <xf numFmtId="0" fontId="8" fillId="2" borderId="85" xfId="0" applyFont="1" applyFill="1" applyBorder="1" applyAlignment="1">
      <alignment horizontal="center"/>
    </xf>
    <xf numFmtId="0" fontId="4" fillId="0" borderId="25" xfId="0" applyFont="1" applyBorder="1" applyAlignment="1">
      <alignment horizontal="center" wrapText="1"/>
    </xf>
    <xf numFmtId="0" fontId="5" fillId="0" borderId="15" xfId="0" applyFont="1" applyBorder="1" applyAlignment="1">
      <alignment horizontal="center"/>
    </xf>
    <xf numFmtId="0" fontId="4" fillId="0" borderId="36" xfId="0" applyFont="1" applyBorder="1" applyAlignment="1">
      <alignment horizontal="center" wrapText="1"/>
    </xf>
    <xf numFmtId="0" fontId="5" fillId="0" borderId="32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5" fillId="0" borderId="90" xfId="0" applyFont="1" applyBorder="1" applyAlignment="1">
      <alignment wrapText="1"/>
    </xf>
    <xf numFmtId="3" fontId="4" fillId="0" borderId="53" xfId="0" applyNumberFormat="1" applyFont="1" applyBorder="1" applyAlignment="1">
      <alignment horizontal="center" wrapText="1"/>
    </xf>
    <xf numFmtId="3" fontId="4" fillId="0" borderId="75" xfId="0" applyNumberFormat="1" applyFont="1" applyBorder="1" applyAlignment="1">
      <alignment horizontal="center" wrapText="1"/>
    </xf>
    <xf numFmtId="3" fontId="4" fillId="0" borderId="54" xfId="0" applyNumberFormat="1" applyFont="1" applyBorder="1" applyAlignment="1">
      <alignment horizontal="center" wrapText="1"/>
    </xf>
    <xf numFmtId="3" fontId="4" fillId="0" borderId="74" xfId="0" applyNumberFormat="1" applyFont="1" applyBorder="1" applyAlignment="1">
      <alignment horizontal="center" wrapText="1"/>
    </xf>
    <xf numFmtId="0" fontId="4" fillId="5" borderId="81" xfId="0" applyFont="1" applyFill="1" applyBorder="1" applyAlignment="1">
      <alignment horizontal="center" wrapText="1"/>
    </xf>
    <xf numFmtId="0" fontId="5" fillId="0" borderId="81" xfId="0" applyFont="1" applyBorder="1" applyAlignment="1">
      <alignment wrapText="1"/>
    </xf>
    <xf numFmtId="0" fontId="4" fillId="0" borderId="77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4" fillId="0" borderId="82" xfId="0" applyFont="1" applyBorder="1" applyAlignment="1">
      <alignment horizontal="center" wrapText="1"/>
    </xf>
    <xf numFmtId="0" fontId="4" fillId="0" borderId="48" xfId="0" applyFont="1" applyBorder="1" applyAlignment="1">
      <alignment horizontal="center" wrapText="1"/>
    </xf>
    <xf numFmtId="0" fontId="4" fillId="11" borderId="81" xfId="0" applyFont="1" applyFill="1" applyBorder="1" applyAlignment="1">
      <alignment horizontal="center"/>
    </xf>
  </cellXfs>
  <cellStyles count="4">
    <cellStyle name="Hyperlink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colors>
    <mruColors>
      <color rgb="FF4BACC6"/>
      <color rgb="FF3688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9"/>
  <sheetViews>
    <sheetView zoomScaleNormal="100" zoomScaleSheetLayoutView="100" workbookViewId="0">
      <pane ySplit="1" topLeftCell="A53" activePane="bottomLeft" state="frozen"/>
      <selection pane="bottomLeft" activeCell="H73" sqref="H73"/>
    </sheetView>
  </sheetViews>
  <sheetFormatPr defaultColWidth="15.140625" defaultRowHeight="15" customHeight="1" x14ac:dyDescent="0.25"/>
  <cols>
    <col min="1" max="1" width="12.5703125" style="8" customWidth="1"/>
    <col min="2" max="2" width="41.7109375" style="9" bestFit="1" customWidth="1"/>
    <col min="3" max="3" width="18.42578125" style="2" bestFit="1" customWidth="1"/>
    <col min="4" max="4" width="18.42578125" style="2" customWidth="1"/>
    <col min="5" max="5" width="18.42578125" style="3" bestFit="1" customWidth="1"/>
    <col min="6" max="6" width="10.7109375" style="1" bestFit="1" customWidth="1"/>
    <col min="7" max="7" width="8.85546875" style="1" bestFit="1" customWidth="1"/>
    <col min="8" max="8" width="8" style="1" bestFit="1" customWidth="1"/>
    <col min="9" max="9" width="10.5703125" style="1" customWidth="1"/>
    <col min="10" max="10" width="9.42578125" style="1" bestFit="1" customWidth="1"/>
    <col min="11" max="11" width="10.7109375" style="1" bestFit="1" customWidth="1"/>
    <col min="12" max="13" width="11.28515625" style="5" bestFit="1" customWidth="1"/>
    <col min="14" max="14" width="11.140625" style="5" customWidth="1"/>
    <col min="15" max="15" width="11.28515625" style="5" customWidth="1"/>
    <col min="16" max="16" width="11" style="6" customWidth="1"/>
    <col min="17" max="17" width="11.140625" style="5" customWidth="1"/>
    <col min="18" max="18" width="11" style="5" customWidth="1"/>
    <col min="19" max="19" width="11.7109375" style="5" customWidth="1"/>
    <col min="20" max="20" width="12.140625" style="5" customWidth="1"/>
    <col min="21" max="21" width="11.28515625" style="5" customWidth="1"/>
    <col min="22" max="22" width="11.140625" style="5" customWidth="1"/>
    <col min="23" max="23" width="11.85546875" style="5" customWidth="1"/>
    <col min="24" max="25" width="10.140625" style="5" customWidth="1"/>
    <col min="26" max="26" width="12" style="5" bestFit="1" customWidth="1"/>
    <col min="27" max="27" width="10.5703125" style="1" customWidth="1"/>
    <col min="28" max="28" width="10.85546875" style="1" bestFit="1" customWidth="1"/>
    <col min="29" max="29" width="11.28515625" style="1" bestFit="1" customWidth="1"/>
    <col min="30" max="31" width="10.85546875" style="1" bestFit="1" customWidth="1"/>
    <col min="32" max="32" width="10.140625" style="1" bestFit="1" customWidth="1"/>
    <col min="33" max="33" width="6.7109375" style="1" customWidth="1"/>
    <col min="34" max="16384" width="15.140625" style="1"/>
  </cols>
  <sheetData>
    <row r="1" spans="1:33" ht="15.75" customHeight="1" thickBot="1" x14ac:dyDescent="0.3">
      <c r="A1" s="287" t="s">
        <v>0</v>
      </c>
      <c r="B1" s="289" t="s">
        <v>1</v>
      </c>
      <c r="C1" s="294" t="s">
        <v>199</v>
      </c>
      <c r="D1" s="295"/>
      <c r="E1" s="210" t="s">
        <v>276</v>
      </c>
      <c r="F1" s="291" t="s">
        <v>2</v>
      </c>
      <c r="G1" s="292"/>
      <c r="H1" s="292"/>
      <c r="I1" s="292"/>
      <c r="J1" s="293"/>
      <c r="K1" s="300" t="s">
        <v>3</v>
      </c>
      <c r="L1" s="298" t="s">
        <v>4</v>
      </c>
      <c r="M1" s="274" t="s">
        <v>5</v>
      </c>
      <c r="N1" s="274" t="s">
        <v>6</v>
      </c>
      <c r="O1" s="274" t="s">
        <v>7</v>
      </c>
      <c r="P1" s="276" t="s">
        <v>8</v>
      </c>
      <c r="Q1" s="274" t="s">
        <v>9</v>
      </c>
      <c r="R1" s="274" t="s">
        <v>10</v>
      </c>
      <c r="S1" s="274" t="s">
        <v>11</v>
      </c>
      <c r="T1" s="285" t="s">
        <v>12</v>
      </c>
      <c r="U1" s="296" t="s">
        <v>68</v>
      </c>
      <c r="V1" s="279" t="s">
        <v>69</v>
      </c>
      <c r="W1" s="283" t="s">
        <v>97</v>
      </c>
      <c r="X1" s="283" t="s">
        <v>98</v>
      </c>
      <c r="Y1" s="302" t="s">
        <v>195</v>
      </c>
      <c r="Z1" s="304" t="s">
        <v>196</v>
      </c>
      <c r="AA1" s="272" t="s">
        <v>13</v>
      </c>
      <c r="AB1" s="281" t="s">
        <v>13</v>
      </c>
      <c r="AC1" s="281" t="s">
        <v>13</v>
      </c>
      <c r="AD1" s="281" t="s">
        <v>13</v>
      </c>
      <c r="AE1" s="281" t="s">
        <v>13</v>
      </c>
      <c r="AF1" s="270" t="s">
        <v>39</v>
      </c>
      <c r="AG1" s="270" t="s">
        <v>39</v>
      </c>
    </row>
    <row r="2" spans="1:33" ht="15.75" customHeight="1" thickBot="1" x14ac:dyDescent="0.3">
      <c r="A2" s="288"/>
      <c r="B2" s="290"/>
      <c r="C2" s="214">
        <v>1</v>
      </c>
      <c r="D2" s="214">
        <v>2</v>
      </c>
      <c r="E2" s="211">
        <v>1</v>
      </c>
      <c r="F2" s="230" t="s">
        <v>55</v>
      </c>
      <c r="G2" s="231" t="s">
        <v>56</v>
      </c>
      <c r="H2" s="232" t="s">
        <v>57</v>
      </c>
      <c r="I2" s="232" t="s">
        <v>58</v>
      </c>
      <c r="J2" s="232" t="s">
        <v>59</v>
      </c>
      <c r="K2" s="301"/>
      <c r="L2" s="299"/>
      <c r="M2" s="275"/>
      <c r="N2" s="275"/>
      <c r="O2" s="275"/>
      <c r="P2" s="277"/>
      <c r="Q2" s="278"/>
      <c r="R2" s="275"/>
      <c r="S2" s="275"/>
      <c r="T2" s="286"/>
      <c r="U2" s="297"/>
      <c r="V2" s="280"/>
      <c r="W2" s="284"/>
      <c r="X2" s="284"/>
      <c r="Y2" s="303"/>
      <c r="Z2" s="305"/>
      <c r="AA2" s="273"/>
      <c r="AB2" s="282"/>
      <c r="AC2" s="282"/>
      <c r="AD2" s="282"/>
      <c r="AE2" s="282"/>
      <c r="AF2" s="271"/>
      <c r="AG2" s="271"/>
    </row>
    <row r="3" spans="1:33" s="20" customFormat="1" ht="14.25" customHeight="1" x14ac:dyDescent="0.25">
      <c r="A3" s="17" t="s">
        <v>14</v>
      </c>
      <c r="B3" s="59" t="s">
        <v>15</v>
      </c>
      <c r="C3" s="215" t="s">
        <v>278</v>
      </c>
      <c r="D3" s="254"/>
      <c r="E3" s="249"/>
      <c r="F3" s="240"/>
      <c r="G3" s="233"/>
      <c r="H3" s="233"/>
      <c r="I3" s="233"/>
      <c r="J3" s="233"/>
      <c r="K3" s="234">
        <f>Mileage!CE3</f>
        <v>542</v>
      </c>
      <c r="L3" s="92"/>
      <c r="M3" s="75"/>
      <c r="N3" s="75"/>
      <c r="O3" s="75"/>
      <c r="P3" s="75"/>
      <c r="Q3" s="75"/>
      <c r="R3" s="75"/>
      <c r="S3" s="75"/>
      <c r="T3" s="76"/>
      <c r="U3" s="76"/>
      <c r="V3" s="77"/>
      <c r="W3" s="147"/>
      <c r="X3" s="155"/>
      <c r="Y3" s="158"/>
      <c r="Z3" s="88"/>
      <c r="AA3" s="92"/>
      <c r="AB3" s="75"/>
      <c r="AC3" s="75"/>
      <c r="AD3" s="75"/>
      <c r="AE3" s="75"/>
      <c r="AF3" s="75"/>
      <c r="AG3" s="75"/>
    </row>
    <row r="4" spans="1:33" s="20" customFormat="1" ht="14.25" customHeight="1" x14ac:dyDescent="0.25">
      <c r="A4" s="68" t="s">
        <v>141</v>
      </c>
      <c r="B4" s="16" t="s">
        <v>142</v>
      </c>
      <c r="C4" s="216"/>
      <c r="D4" s="250"/>
      <c r="E4" s="250" t="s">
        <v>352</v>
      </c>
      <c r="F4" s="239"/>
      <c r="G4" s="129"/>
      <c r="H4" s="129"/>
      <c r="I4" s="129"/>
      <c r="J4" s="129"/>
      <c r="K4" s="111">
        <f>Mileage!CE4</f>
        <v>6788</v>
      </c>
      <c r="L4" s="89"/>
      <c r="M4" s="78"/>
      <c r="N4" s="78"/>
      <c r="O4" s="78"/>
      <c r="P4" s="78"/>
      <c r="Q4" s="78"/>
      <c r="R4" s="78"/>
      <c r="S4" s="78"/>
      <c r="T4" s="79"/>
      <c r="U4" s="79"/>
      <c r="V4" s="77"/>
      <c r="W4" s="148"/>
      <c r="X4" s="79"/>
      <c r="Y4" s="159"/>
      <c r="Z4" s="86"/>
      <c r="AA4" s="77">
        <v>44364</v>
      </c>
      <c r="AB4" s="77">
        <v>44365</v>
      </c>
      <c r="AC4" s="77">
        <v>44366</v>
      </c>
      <c r="AD4" s="77">
        <v>44374</v>
      </c>
      <c r="AE4" s="78">
        <v>44374</v>
      </c>
      <c r="AF4" s="78"/>
      <c r="AG4" s="78"/>
    </row>
    <row r="5" spans="1:33" s="20" customFormat="1" ht="14.25" customHeight="1" x14ac:dyDescent="0.25">
      <c r="A5" s="21" t="s">
        <v>16</v>
      </c>
      <c r="B5" s="16" t="str">
        <f>HYPERLINK("http://www.combatvet.org/members/showMember.asp?LID=9416","Scott ""Big Dawg"" Johnson")</f>
        <v>Scott "Big Dawg" Johnson</v>
      </c>
      <c r="C5" s="53" t="s">
        <v>279</v>
      </c>
      <c r="D5" s="255"/>
      <c r="E5" s="250"/>
      <c r="F5" s="239" t="s">
        <v>277</v>
      </c>
      <c r="G5" s="129"/>
      <c r="H5" s="129"/>
      <c r="I5" s="129"/>
      <c r="J5" s="129" t="s">
        <v>203</v>
      </c>
      <c r="K5" s="111">
        <f>Mileage!CE5</f>
        <v>5807</v>
      </c>
      <c r="L5" s="89"/>
      <c r="M5" s="78"/>
      <c r="N5" s="78"/>
      <c r="O5" s="78"/>
      <c r="P5" s="78"/>
      <c r="Q5" s="78"/>
      <c r="R5" s="78"/>
      <c r="S5" s="78"/>
      <c r="T5" s="79"/>
      <c r="U5" s="79"/>
      <c r="V5" s="77"/>
      <c r="W5" s="148"/>
      <c r="X5" s="79"/>
      <c r="Y5" s="159"/>
      <c r="Z5" s="86"/>
      <c r="AA5" s="89"/>
      <c r="AB5" s="78"/>
      <c r="AC5" s="78"/>
      <c r="AD5" s="78"/>
      <c r="AE5" s="78"/>
      <c r="AF5" s="78"/>
      <c r="AG5" s="78"/>
    </row>
    <row r="6" spans="1:33" s="20" customFormat="1" ht="14.25" customHeight="1" x14ac:dyDescent="0.25">
      <c r="A6" s="21" t="s">
        <v>17</v>
      </c>
      <c r="B6" s="67" t="str">
        <f>HYPERLINK("http://www.combatvet.org/members/showMember.asp?LID=10224","jeffrey ""Stretch"" scott")</f>
        <v>jeffrey "Stretch" scott</v>
      </c>
      <c r="C6" s="53"/>
      <c r="D6" s="255"/>
      <c r="E6" s="250"/>
      <c r="F6" s="239"/>
      <c r="G6" s="129"/>
      <c r="H6" s="129"/>
      <c r="I6" s="129"/>
      <c r="J6" s="129"/>
      <c r="K6" s="111">
        <f>Mileage!CE6</f>
        <v>8564</v>
      </c>
      <c r="L6" s="89">
        <v>41947</v>
      </c>
      <c r="M6" s="78">
        <v>41986</v>
      </c>
      <c r="N6" s="78">
        <v>41986</v>
      </c>
      <c r="O6" s="78">
        <v>42283</v>
      </c>
      <c r="P6" s="78"/>
      <c r="Q6" s="78"/>
      <c r="R6" s="78"/>
      <c r="S6" s="78"/>
      <c r="T6" s="79"/>
      <c r="U6" s="79"/>
      <c r="V6" s="77"/>
      <c r="W6" s="148"/>
      <c r="X6" s="79"/>
      <c r="Y6" s="159"/>
      <c r="Z6" s="86"/>
      <c r="AA6" s="89"/>
      <c r="AB6" s="78"/>
      <c r="AC6" s="78"/>
      <c r="AD6" s="78"/>
      <c r="AE6" s="78"/>
      <c r="AF6" s="78"/>
      <c r="AG6" s="78"/>
    </row>
    <row r="7" spans="1:33" s="20" customFormat="1" ht="14.25" customHeight="1" x14ac:dyDescent="0.25">
      <c r="A7" s="21" t="s">
        <v>18</v>
      </c>
      <c r="B7" s="67" t="str">
        <f>HYPERLINK("http://www.combatvet.org/members/showMember.asp?LID=10457","DALE ""Peacemaker"" FATER")</f>
        <v>DALE "Peacemaker" FATER</v>
      </c>
      <c r="C7" s="53" t="s">
        <v>278</v>
      </c>
      <c r="D7" s="255"/>
      <c r="E7" s="250"/>
      <c r="F7" s="239" t="s">
        <v>103</v>
      </c>
      <c r="G7" s="129"/>
      <c r="H7" s="129"/>
      <c r="I7" s="129"/>
      <c r="J7" s="129"/>
      <c r="K7" s="111">
        <f>Mileage!CE7</f>
        <v>27741</v>
      </c>
      <c r="L7" s="89">
        <v>41947</v>
      </c>
      <c r="M7" s="78">
        <v>41986</v>
      </c>
      <c r="N7" s="78">
        <v>41986</v>
      </c>
      <c r="O7" s="78">
        <v>42283</v>
      </c>
      <c r="P7" s="78">
        <v>42283</v>
      </c>
      <c r="Q7" s="78">
        <v>42647</v>
      </c>
      <c r="R7" s="78">
        <v>43011</v>
      </c>
      <c r="S7" s="78">
        <v>43813</v>
      </c>
      <c r="T7" s="79"/>
      <c r="U7" s="79"/>
      <c r="V7" s="77"/>
      <c r="W7" s="148"/>
      <c r="X7" s="79"/>
      <c r="Y7" s="159"/>
      <c r="Z7" s="86"/>
      <c r="AA7" s="89">
        <v>42546</v>
      </c>
      <c r="AB7" s="78"/>
      <c r="AC7" s="78"/>
      <c r="AD7" s="78"/>
      <c r="AE7" s="78"/>
      <c r="AF7" s="78">
        <v>42283</v>
      </c>
      <c r="AG7" s="78"/>
    </row>
    <row r="8" spans="1:33" s="20" customFormat="1" ht="14.25" customHeight="1" x14ac:dyDescent="0.25">
      <c r="A8" s="21" t="s">
        <v>19</v>
      </c>
      <c r="B8" s="16" t="str">
        <f>HYPERLINK("http://www.combatvet.org/members/showMember.asp?LID=10801","Michael ""Mr Lezo"" Lilly")</f>
        <v>Michael "Mr Lezo" Lilly</v>
      </c>
      <c r="C8" s="53"/>
      <c r="D8" s="255"/>
      <c r="E8" s="250"/>
      <c r="F8" s="239"/>
      <c r="G8" s="129"/>
      <c r="H8" s="129"/>
      <c r="I8" s="129"/>
      <c r="J8" s="129"/>
      <c r="K8" s="111">
        <f>Mileage!CE8</f>
        <v>25</v>
      </c>
      <c r="L8" s="89"/>
      <c r="M8" s="78"/>
      <c r="N8" s="78"/>
      <c r="O8" s="78"/>
      <c r="P8" s="78"/>
      <c r="Q8" s="78"/>
      <c r="R8" s="78"/>
      <c r="S8" s="78"/>
      <c r="T8" s="79"/>
      <c r="U8" s="79"/>
      <c r="V8" s="77"/>
      <c r="W8" s="148"/>
      <c r="X8" s="79"/>
      <c r="Y8" s="159"/>
      <c r="Z8" s="86"/>
      <c r="AA8" s="89"/>
      <c r="AB8" s="78"/>
      <c r="AC8" s="78"/>
      <c r="AD8" s="78"/>
      <c r="AE8" s="78"/>
      <c r="AF8" s="78"/>
      <c r="AG8" s="78"/>
    </row>
    <row r="9" spans="1:33" s="20" customFormat="1" ht="14.25" customHeight="1" x14ac:dyDescent="0.25">
      <c r="A9" s="24" t="s">
        <v>87</v>
      </c>
      <c r="B9" s="13" t="s">
        <v>88</v>
      </c>
      <c r="C9" s="53"/>
      <c r="D9" s="255"/>
      <c r="E9" s="250"/>
      <c r="F9" s="241"/>
      <c r="G9" s="19"/>
      <c r="H9" s="19"/>
      <c r="I9" s="19"/>
      <c r="J9" s="19"/>
      <c r="K9" s="26">
        <f>Mileage!CE9</f>
        <v>1109</v>
      </c>
      <c r="L9" s="52"/>
      <c r="M9" s="77"/>
      <c r="N9" s="77"/>
      <c r="O9" s="77"/>
      <c r="P9" s="77"/>
      <c r="Q9" s="77"/>
      <c r="R9" s="77"/>
      <c r="S9" s="77"/>
      <c r="T9" s="77"/>
      <c r="U9" s="82"/>
      <c r="V9" s="77"/>
      <c r="W9" s="149"/>
      <c r="X9" s="79"/>
      <c r="Y9" s="159"/>
      <c r="Z9" s="86"/>
      <c r="AA9" s="52"/>
      <c r="AB9" s="77"/>
      <c r="AC9" s="77"/>
      <c r="AD9" s="77"/>
      <c r="AE9" s="77"/>
      <c r="AF9" s="77"/>
      <c r="AG9" s="77"/>
    </row>
    <row r="10" spans="1:33" s="20" customFormat="1" ht="14.25" customHeight="1" x14ac:dyDescent="0.25">
      <c r="A10" s="21" t="s">
        <v>21</v>
      </c>
      <c r="B10" s="67" t="str">
        <f>HYPERLINK("http://www.combatvet.org/members/showMember.asp?LID=14498","Michael ""Half Trac"" Headrick")</f>
        <v>Michael "Half Trac" Headrick</v>
      </c>
      <c r="C10" s="216"/>
      <c r="D10" s="250"/>
      <c r="E10" s="250"/>
      <c r="F10" s="239"/>
      <c r="G10" s="129"/>
      <c r="H10" s="129"/>
      <c r="I10" s="129"/>
      <c r="J10" s="129"/>
      <c r="K10" s="111">
        <f>Mileage!CE10</f>
        <v>7935</v>
      </c>
      <c r="L10" s="92">
        <v>41860</v>
      </c>
      <c r="M10" s="75">
        <v>41986</v>
      </c>
      <c r="N10" s="75">
        <v>43011</v>
      </c>
      <c r="O10" s="75">
        <v>43449</v>
      </c>
      <c r="P10" s="75"/>
      <c r="Q10" s="75"/>
      <c r="R10" s="75"/>
      <c r="S10" s="75"/>
      <c r="T10" s="76"/>
      <c r="U10" s="76"/>
      <c r="V10" s="87"/>
      <c r="W10" s="147"/>
      <c r="X10" s="79"/>
      <c r="Y10" s="159"/>
      <c r="Z10" s="86"/>
      <c r="AA10" s="92"/>
      <c r="AB10" s="75"/>
      <c r="AC10" s="75"/>
      <c r="AD10" s="75"/>
      <c r="AE10" s="75"/>
      <c r="AF10" s="78"/>
      <c r="AG10" s="78"/>
    </row>
    <row r="11" spans="1:33" s="20" customFormat="1" ht="14.25" customHeight="1" x14ac:dyDescent="0.25">
      <c r="A11" s="23" t="s">
        <v>22</v>
      </c>
      <c r="B11" s="143" t="s">
        <v>23</v>
      </c>
      <c r="C11" s="53" t="s">
        <v>278</v>
      </c>
      <c r="D11" s="255" t="s">
        <v>336</v>
      </c>
      <c r="E11" s="250" t="s">
        <v>351</v>
      </c>
      <c r="F11" s="239" t="s">
        <v>113</v>
      </c>
      <c r="G11" s="129" t="s">
        <v>124</v>
      </c>
      <c r="H11" s="129"/>
      <c r="I11" s="129" t="s">
        <v>67</v>
      </c>
      <c r="J11" s="129" t="s">
        <v>203</v>
      </c>
      <c r="K11" s="111">
        <f>Mileage!CE11</f>
        <v>31267</v>
      </c>
      <c r="L11" s="89">
        <v>42615</v>
      </c>
      <c r="M11" s="78">
        <v>42647</v>
      </c>
      <c r="N11" s="78">
        <v>42647</v>
      </c>
      <c r="O11" s="78">
        <v>43011</v>
      </c>
      <c r="P11" s="78">
        <v>43046</v>
      </c>
      <c r="Q11" s="78">
        <v>43813</v>
      </c>
      <c r="R11" s="78">
        <v>43813</v>
      </c>
      <c r="S11" s="78">
        <v>44179</v>
      </c>
      <c r="T11" s="79">
        <v>44451</v>
      </c>
      <c r="U11" s="79"/>
      <c r="V11" s="77"/>
      <c r="W11" s="148"/>
      <c r="X11" s="79"/>
      <c r="Y11" s="159"/>
      <c r="Z11" s="86"/>
      <c r="AA11" s="89">
        <v>44030</v>
      </c>
      <c r="AB11" s="78">
        <v>44037</v>
      </c>
      <c r="AC11" s="78"/>
      <c r="AD11" s="78"/>
      <c r="AE11" s="78"/>
      <c r="AF11" s="78"/>
      <c r="AG11" s="78"/>
    </row>
    <row r="12" spans="1:33" s="20" customFormat="1" ht="14.25" customHeight="1" x14ac:dyDescent="0.25">
      <c r="A12" s="14" t="s">
        <v>60</v>
      </c>
      <c r="B12" s="13" t="s">
        <v>62</v>
      </c>
      <c r="C12" s="216" t="s">
        <v>278</v>
      </c>
      <c r="D12" s="250"/>
      <c r="E12" s="250"/>
      <c r="F12" s="239"/>
      <c r="G12" s="129"/>
      <c r="H12" s="129"/>
      <c r="I12" s="129"/>
      <c r="J12" s="129"/>
      <c r="K12" s="111">
        <f>Mileage!CE12</f>
        <v>2177</v>
      </c>
      <c r="L12" s="89"/>
      <c r="M12" s="78"/>
      <c r="N12" s="78"/>
      <c r="O12" s="78"/>
      <c r="P12" s="78"/>
      <c r="Q12" s="78"/>
      <c r="R12" s="78"/>
      <c r="S12" s="78"/>
      <c r="T12" s="79"/>
      <c r="U12" s="79"/>
      <c r="V12" s="77"/>
      <c r="W12" s="148"/>
      <c r="X12" s="79"/>
      <c r="Y12" s="159"/>
      <c r="Z12" s="86"/>
      <c r="AA12" s="89">
        <v>42933</v>
      </c>
      <c r="AB12" s="78"/>
      <c r="AC12" s="78"/>
      <c r="AD12" s="78"/>
      <c r="AE12" s="78"/>
      <c r="AF12" s="78"/>
      <c r="AG12" s="78"/>
    </row>
    <row r="13" spans="1:33" s="20" customFormat="1" ht="14.25" customHeight="1" x14ac:dyDescent="0.25">
      <c r="A13" s="23" t="s">
        <v>24</v>
      </c>
      <c r="B13" s="28" t="s">
        <v>25</v>
      </c>
      <c r="C13" s="53" t="s">
        <v>281</v>
      </c>
      <c r="D13" s="256" t="s">
        <v>282</v>
      </c>
      <c r="E13" s="251" t="s">
        <v>283</v>
      </c>
      <c r="F13" s="239" t="s">
        <v>102</v>
      </c>
      <c r="G13" s="129" t="s">
        <v>345</v>
      </c>
      <c r="H13" s="129"/>
      <c r="I13" s="129" t="s">
        <v>346</v>
      </c>
      <c r="J13" s="129"/>
      <c r="K13" s="111">
        <f>Mileage!CE13</f>
        <v>13325</v>
      </c>
      <c r="L13" s="89"/>
      <c r="M13" s="78"/>
      <c r="N13" s="78"/>
      <c r="O13" s="78"/>
      <c r="P13" s="78"/>
      <c r="Q13" s="78"/>
      <c r="R13" s="78"/>
      <c r="S13" s="78"/>
      <c r="T13" s="79"/>
      <c r="U13" s="79"/>
      <c r="V13" s="77"/>
      <c r="W13" s="148"/>
      <c r="X13" s="79"/>
      <c r="Y13" s="159"/>
      <c r="Z13" s="86"/>
      <c r="AA13" s="89"/>
      <c r="AB13" s="78"/>
      <c r="AC13" s="78"/>
      <c r="AD13" s="78"/>
      <c r="AE13" s="78"/>
      <c r="AF13" s="78"/>
      <c r="AG13" s="78"/>
    </row>
    <row r="14" spans="1:33" s="20" customFormat="1" ht="14.25" customHeight="1" x14ac:dyDescent="0.25">
      <c r="A14" s="108" t="s">
        <v>171</v>
      </c>
      <c r="B14" s="193" t="s">
        <v>172</v>
      </c>
      <c r="C14" s="53" t="s">
        <v>278</v>
      </c>
      <c r="D14" s="255" t="s">
        <v>280</v>
      </c>
      <c r="E14" s="250"/>
      <c r="F14" s="239"/>
      <c r="G14" s="129"/>
      <c r="H14" s="129"/>
      <c r="I14" s="129"/>
      <c r="J14" s="129"/>
      <c r="K14" s="26">
        <f>Mileage!CE14</f>
        <v>5094</v>
      </c>
      <c r="L14" s="89"/>
      <c r="M14" s="78"/>
      <c r="N14" s="78"/>
      <c r="O14" s="78"/>
      <c r="P14" s="78"/>
      <c r="Q14" s="78"/>
      <c r="R14" s="79"/>
      <c r="S14" s="78"/>
      <c r="T14" s="79"/>
      <c r="U14" s="79"/>
      <c r="V14" s="77"/>
      <c r="W14" s="148"/>
      <c r="X14" s="79"/>
      <c r="Y14" s="159"/>
      <c r="Z14" s="86"/>
      <c r="AA14" s="89"/>
      <c r="AB14" s="78"/>
      <c r="AC14" s="78"/>
      <c r="AD14" s="78"/>
      <c r="AE14" s="78"/>
      <c r="AF14" s="78"/>
      <c r="AG14" s="78"/>
    </row>
    <row r="15" spans="1:33" s="20" customFormat="1" ht="14.25" customHeight="1" x14ac:dyDescent="0.25">
      <c r="A15" s="23" t="s">
        <v>26</v>
      </c>
      <c r="B15" s="143" t="s">
        <v>27</v>
      </c>
      <c r="C15" s="53"/>
      <c r="D15" s="255" t="s">
        <v>347</v>
      </c>
      <c r="E15" s="250" t="s">
        <v>76</v>
      </c>
      <c r="F15" s="239" t="s">
        <v>103</v>
      </c>
      <c r="G15" s="129" t="s">
        <v>124</v>
      </c>
      <c r="H15" s="130" t="s">
        <v>202</v>
      </c>
      <c r="I15" s="129" t="s">
        <v>67</v>
      </c>
      <c r="J15" s="129" t="s">
        <v>73</v>
      </c>
      <c r="K15" s="111">
        <f>Mileage!CE15</f>
        <v>34159</v>
      </c>
      <c r="L15" s="89">
        <v>42145</v>
      </c>
      <c r="M15" s="78">
        <v>42283</v>
      </c>
      <c r="N15" s="78">
        <v>42283</v>
      </c>
      <c r="O15" s="78">
        <v>42350</v>
      </c>
      <c r="P15" s="78">
        <v>42647</v>
      </c>
      <c r="Q15" s="78">
        <v>43011</v>
      </c>
      <c r="R15" s="79">
        <v>43449</v>
      </c>
      <c r="S15" s="78">
        <v>43813</v>
      </c>
      <c r="T15" s="79">
        <v>44450</v>
      </c>
      <c r="U15" s="79"/>
      <c r="V15" s="77"/>
      <c r="W15" s="148"/>
      <c r="X15" s="79"/>
      <c r="Y15" s="159"/>
      <c r="Z15" s="86"/>
      <c r="AA15" s="89">
        <v>42540</v>
      </c>
      <c r="AB15" s="78"/>
      <c r="AC15" s="78"/>
      <c r="AD15" s="78"/>
      <c r="AE15" s="78"/>
      <c r="AF15" s="78">
        <v>42283</v>
      </c>
      <c r="AG15" s="78"/>
    </row>
    <row r="16" spans="1:33" s="121" customFormat="1" ht="14.25" customHeight="1" x14ac:dyDescent="0.25">
      <c r="A16" s="122" t="s">
        <v>70</v>
      </c>
      <c r="B16" s="144" t="s">
        <v>28</v>
      </c>
      <c r="C16" s="53" t="s">
        <v>278</v>
      </c>
      <c r="D16" s="256" t="s">
        <v>280</v>
      </c>
      <c r="E16" s="251" t="s">
        <v>76</v>
      </c>
      <c r="F16" s="242" t="s">
        <v>20</v>
      </c>
      <c r="G16" s="130" t="s">
        <v>101</v>
      </c>
      <c r="H16" s="130" t="s">
        <v>202</v>
      </c>
      <c r="I16" s="130" t="s">
        <v>103</v>
      </c>
      <c r="J16" s="129" t="s">
        <v>212</v>
      </c>
      <c r="K16" s="235">
        <f>Mileage!CE16</f>
        <v>65844</v>
      </c>
      <c r="L16" s="138">
        <v>42494</v>
      </c>
      <c r="M16" s="116">
        <v>43011</v>
      </c>
      <c r="N16" s="116">
        <v>43046</v>
      </c>
      <c r="O16" s="116">
        <v>43193</v>
      </c>
      <c r="P16" s="116">
        <v>43375</v>
      </c>
      <c r="Q16" s="123">
        <v>43449</v>
      </c>
      <c r="R16" s="116">
        <v>43505</v>
      </c>
      <c r="S16" s="116">
        <v>43813</v>
      </c>
      <c r="T16" s="123">
        <v>44079</v>
      </c>
      <c r="U16" s="123">
        <v>44184</v>
      </c>
      <c r="V16" s="77">
        <v>44289</v>
      </c>
      <c r="W16" s="150">
        <v>44335</v>
      </c>
      <c r="X16" s="79">
        <v>44373</v>
      </c>
      <c r="Y16" s="159">
        <v>44408</v>
      </c>
      <c r="Z16" s="86">
        <v>44450</v>
      </c>
      <c r="AA16" s="138">
        <v>43225</v>
      </c>
      <c r="AB16" s="116">
        <v>43365</v>
      </c>
      <c r="AC16" s="123">
        <v>43367</v>
      </c>
      <c r="AD16" s="77">
        <v>43377</v>
      </c>
      <c r="AE16" s="94">
        <v>43379</v>
      </c>
      <c r="AF16" s="116"/>
      <c r="AG16" s="116"/>
    </row>
    <row r="17" spans="1:33" s="20" customFormat="1" ht="14.25" customHeight="1" x14ac:dyDescent="0.25">
      <c r="A17" s="27" t="s">
        <v>29</v>
      </c>
      <c r="B17" s="143" t="s">
        <v>79</v>
      </c>
      <c r="C17" s="53" t="s">
        <v>278</v>
      </c>
      <c r="D17" s="255" t="s">
        <v>279</v>
      </c>
      <c r="E17" s="250"/>
      <c r="F17" s="239"/>
      <c r="G17" s="129"/>
      <c r="H17" s="129"/>
      <c r="I17" s="129"/>
      <c r="J17" s="129"/>
      <c r="K17" s="111">
        <f>Mileage!CE17</f>
        <v>11461</v>
      </c>
      <c r="L17" s="89">
        <v>43620</v>
      </c>
      <c r="M17" s="78">
        <v>43813</v>
      </c>
      <c r="N17" s="78">
        <v>43813</v>
      </c>
      <c r="O17" s="78">
        <v>44201</v>
      </c>
      <c r="P17" s="78"/>
      <c r="Q17" s="78"/>
      <c r="R17" s="78"/>
      <c r="S17" s="78"/>
      <c r="T17" s="79"/>
      <c r="U17" s="79"/>
      <c r="V17" s="77"/>
      <c r="W17" s="148"/>
      <c r="X17" s="79"/>
      <c r="Y17" s="159"/>
      <c r="Z17" s="86"/>
      <c r="AA17" s="89">
        <v>44037</v>
      </c>
      <c r="AB17" s="78"/>
      <c r="AC17" s="78"/>
      <c r="AD17" s="78"/>
      <c r="AE17" s="78"/>
      <c r="AF17" s="78"/>
      <c r="AG17" s="78"/>
    </row>
    <row r="18" spans="1:33" s="20" customFormat="1" ht="14.25" customHeight="1" x14ac:dyDescent="0.25">
      <c r="A18" s="28" t="s">
        <v>31</v>
      </c>
      <c r="B18" s="66" t="s">
        <v>32</v>
      </c>
      <c r="C18" s="53"/>
      <c r="D18" s="255" t="s">
        <v>347</v>
      </c>
      <c r="E18" s="250" t="s">
        <v>76</v>
      </c>
      <c r="F18" s="239"/>
      <c r="G18" s="129" t="s">
        <v>345</v>
      </c>
      <c r="H18" s="129"/>
      <c r="I18" s="129" t="s">
        <v>67</v>
      </c>
      <c r="J18" s="129"/>
      <c r="K18" s="111">
        <f>Mileage!CE18</f>
        <v>20301</v>
      </c>
      <c r="L18" s="89">
        <v>42288</v>
      </c>
      <c r="M18" s="78">
        <v>42647</v>
      </c>
      <c r="N18" s="78">
        <v>42647</v>
      </c>
      <c r="O18" s="78">
        <v>42647</v>
      </c>
      <c r="P18" s="78">
        <v>43011</v>
      </c>
      <c r="Q18" s="79">
        <v>43449</v>
      </c>
      <c r="R18" s="78"/>
      <c r="S18" s="78"/>
      <c r="T18" s="79"/>
      <c r="U18" s="79"/>
      <c r="V18" s="77"/>
      <c r="W18" s="148"/>
      <c r="X18" s="79"/>
      <c r="Y18" s="159"/>
      <c r="Z18" s="86"/>
      <c r="AA18" s="89">
        <v>42540</v>
      </c>
      <c r="AB18" s="78"/>
      <c r="AC18" s="78"/>
      <c r="AD18" s="78"/>
      <c r="AE18" s="78"/>
      <c r="AF18" s="78"/>
      <c r="AG18" s="78"/>
    </row>
    <row r="19" spans="1:33" s="20" customFormat="1" ht="14.25" customHeight="1" x14ac:dyDescent="0.25">
      <c r="A19" s="25" t="s">
        <v>42</v>
      </c>
      <c r="B19" s="66" t="s">
        <v>43</v>
      </c>
      <c r="C19" s="53" t="s">
        <v>278</v>
      </c>
      <c r="D19" s="255" t="s">
        <v>284</v>
      </c>
      <c r="E19" s="250" t="s">
        <v>345</v>
      </c>
      <c r="F19" s="239" t="s">
        <v>103</v>
      </c>
      <c r="G19" s="129" t="s">
        <v>345</v>
      </c>
      <c r="H19" s="129"/>
      <c r="I19" s="129"/>
      <c r="J19" s="129"/>
      <c r="K19" s="111">
        <f>Mileage!CE19</f>
        <v>6742</v>
      </c>
      <c r="L19" s="89">
        <v>43620</v>
      </c>
      <c r="M19" s="78">
        <v>43813</v>
      </c>
      <c r="N19" s="78">
        <v>44201</v>
      </c>
      <c r="O19" s="78">
        <v>44443</v>
      </c>
      <c r="P19" s="78"/>
      <c r="Q19" s="78"/>
      <c r="R19" s="78"/>
      <c r="S19" s="78"/>
      <c r="T19" s="79"/>
      <c r="U19" s="79"/>
      <c r="V19" s="77"/>
      <c r="W19" s="148"/>
      <c r="X19" s="79"/>
      <c r="Y19" s="159"/>
      <c r="Z19" s="86"/>
      <c r="AA19" s="89"/>
      <c r="AB19" s="78"/>
      <c r="AC19" s="78"/>
      <c r="AD19" s="78"/>
      <c r="AE19" s="78"/>
      <c r="AF19" s="78"/>
      <c r="AG19" s="78"/>
    </row>
    <row r="20" spans="1:33" s="20" customFormat="1" ht="14.25" customHeight="1" x14ac:dyDescent="0.25">
      <c r="A20" s="25" t="s">
        <v>74</v>
      </c>
      <c r="B20" s="141" t="s">
        <v>75</v>
      </c>
      <c r="C20" s="53" t="s">
        <v>278</v>
      </c>
      <c r="D20" s="255" t="s">
        <v>280</v>
      </c>
      <c r="E20" s="250"/>
      <c r="F20" s="241" t="s">
        <v>103</v>
      </c>
      <c r="G20" s="19"/>
      <c r="H20" s="19"/>
      <c r="I20" s="19"/>
      <c r="J20" s="19"/>
      <c r="K20" s="26">
        <f>Mileage!CE20</f>
        <v>10424</v>
      </c>
      <c r="L20" s="52">
        <v>43364</v>
      </c>
      <c r="M20" s="77">
        <v>43813</v>
      </c>
      <c r="N20" s="77">
        <v>43813</v>
      </c>
      <c r="O20" s="77">
        <v>43813</v>
      </c>
      <c r="P20" s="77"/>
      <c r="Q20" s="77"/>
      <c r="R20" s="82"/>
      <c r="S20" s="77"/>
      <c r="T20" s="77"/>
      <c r="U20" s="82"/>
      <c r="V20" s="77"/>
      <c r="W20" s="149"/>
      <c r="X20" s="79"/>
      <c r="Y20" s="159"/>
      <c r="Z20" s="86"/>
      <c r="AA20" s="52"/>
      <c r="AB20" s="77"/>
      <c r="AC20" s="52"/>
      <c r="AD20" s="52"/>
      <c r="AE20" s="77"/>
      <c r="AF20" s="77"/>
      <c r="AG20" s="77"/>
    </row>
    <row r="21" spans="1:33" s="20" customFormat="1" ht="14.25" customHeight="1" x14ac:dyDescent="0.25">
      <c r="A21" s="13" t="s">
        <v>121</v>
      </c>
      <c r="B21" s="13" t="s">
        <v>120</v>
      </c>
      <c r="C21" s="53"/>
      <c r="D21" s="255"/>
      <c r="E21" s="250"/>
      <c r="F21" s="241"/>
      <c r="G21" s="19"/>
      <c r="H21" s="19"/>
      <c r="I21" s="19"/>
      <c r="J21" s="19"/>
      <c r="K21" s="236">
        <f>Mileage!CE21</f>
        <v>75</v>
      </c>
      <c r="L21" s="95"/>
      <c r="M21" s="83"/>
      <c r="N21" s="83"/>
      <c r="O21" s="84"/>
      <c r="P21" s="83"/>
      <c r="Q21" s="83"/>
      <c r="R21" s="85"/>
      <c r="S21" s="77"/>
      <c r="T21" s="77"/>
      <c r="U21" s="82"/>
      <c r="V21" s="77"/>
      <c r="W21" s="149"/>
      <c r="X21" s="79"/>
      <c r="Y21" s="159"/>
      <c r="Z21" s="86"/>
      <c r="AA21" s="52"/>
      <c r="AB21" s="77"/>
      <c r="AC21" s="95"/>
      <c r="AD21" s="95"/>
      <c r="AE21" s="83"/>
      <c r="AF21" s="83"/>
      <c r="AG21" s="83"/>
    </row>
    <row r="22" spans="1:33" s="20" customFormat="1" ht="14.25" customHeight="1" x14ac:dyDescent="0.25">
      <c r="A22" s="25" t="s">
        <v>47</v>
      </c>
      <c r="B22" s="145" t="s">
        <v>46</v>
      </c>
      <c r="C22" s="53" t="s">
        <v>278</v>
      </c>
      <c r="D22" s="255"/>
      <c r="E22" s="250"/>
      <c r="F22" s="241" t="s">
        <v>20</v>
      </c>
      <c r="G22" s="19"/>
      <c r="H22" s="19"/>
      <c r="I22" s="19"/>
      <c r="J22" s="19"/>
      <c r="K22" s="236">
        <f>Mileage!CE22</f>
        <v>6370</v>
      </c>
      <c r="L22" s="95">
        <v>42675</v>
      </c>
      <c r="M22" s="83">
        <v>43011</v>
      </c>
      <c r="N22" s="83">
        <v>43011</v>
      </c>
      <c r="O22" s="79">
        <v>43449</v>
      </c>
      <c r="P22" s="83"/>
      <c r="Q22" s="83"/>
      <c r="R22" s="85"/>
      <c r="S22" s="77"/>
      <c r="T22" s="77"/>
      <c r="U22" s="82"/>
      <c r="V22" s="77"/>
      <c r="W22" s="149"/>
      <c r="X22" s="79"/>
      <c r="Y22" s="159"/>
      <c r="Z22" s="86"/>
      <c r="AA22" s="52">
        <v>43582</v>
      </c>
      <c r="AB22" s="77"/>
      <c r="AC22" s="95"/>
      <c r="AD22" s="95"/>
      <c r="AE22" s="83"/>
      <c r="AF22" s="83"/>
      <c r="AG22" s="83"/>
    </row>
    <row r="23" spans="1:33" s="20" customFormat="1" ht="14.25" customHeight="1" x14ac:dyDescent="0.25">
      <c r="A23" s="25" t="s">
        <v>114</v>
      </c>
      <c r="B23" s="60" t="s">
        <v>115</v>
      </c>
      <c r="C23" s="53"/>
      <c r="D23" s="255"/>
      <c r="E23" s="250"/>
      <c r="F23" s="239"/>
      <c r="G23" s="129"/>
      <c r="H23" s="129"/>
      <c r="I23" s="129"/>
      <c r="J23" s="129"/>
      <c r="K23" s="236">
        <f>Mileage!CE23</f>
        <v>406</v>
      </c>
      <c r="L23" s="95"/>
      <c r="M23" s="83"/>
      <c r="N23" s="83"/>
      <c r="O23" s="83"/>
      <c r="P23" s="83"/>
      <c r="Q23" s="83"/>
      <c r="R23" s="83"/>
      <c r="S23" s="83"/>
      <c r="T23" s="83"/>
      <c r="U23" s="85"/>
      <c r="V23" s="77"/>
      <c r="W23" s="151"/>
      <c r="X23" s="79"/>
      <c r="Y23" s="159"/>
      <c r="Z23" s="86"/>
      <c r="AA23" s="95"/>
      <c r="AB23" s="83"/>
      <c r="AC23" s="83"/>
      <c r="AD23" s="83"/>
      <c r="AE23" s="83"/>
      <c r="AF23" s="83"/>
      <c r="AG23" s="83"/>
    </row>
    <row r="24" spans="1:33" s="20" customFormat="1" ht="14.25" customHeight="1" x14ac:dyDescent="0.25">
      <c r="A24" s="25" t="s">
        <v>63</v>
      </c>
      <c r="B24" s="146" t="s">
        <v>64</v>
      </c>
      <c r="C24" s="53" t="s">
        <v>278</v>
      </c>
      <c r="D24" s="255"/>
      <c r="E24" s="250"/>
      <c r="F24" s="243" t="s">
        <v>102</v>
      </c>
      <c r="G24" s="131"/>
      <c r="H24" s="131"/>
      <c r="I24" s="131"/>
      <c r="J24" s="131"/>
      <c r="K24" s="236">
        <f>Mileage!CE24</f>
        <v>4446</v>
      </c>
      <c r="L24" s="52">
        <v>44048</v>
      </c>
      <c r="M24" s="77">
        <v>44201</v>
      </c>
      <c r="N24" s="77"/>
      <c r="O24" s="77"/>
      <c r="P24" s="77"/>
      <c r="Q24" s="77"/>
      <c r="R24" s="77"/>
      <c r="S24" s="77"/>
      <c r="T24" s="77"/>
      <c r="U24" s="82"/>
      <c r="V24" s="77"/>
      <c r="W24" s="149"/>
      <c r="X24" s="79"/>
      <c r="Y24" s="159"/>
      <c r="Z24" s="86"/>
      <c r="AA24" s="52">
        <v>44030</v>
      </c>
      <c r="AB24" s="77"/>
      <c r="AC24" s="77"/>
      <c r="AD24" s="77"/>
      <c r="AE24" s="77"/>
      <c r="AF24" s="77"/>
      <c r="AG24" s="77"/>
    </row>
    <row r="25" spans="1:33" s="20" customFormat="1" ht="14.25" customHeight="1" x14ac:dyDescent="0.25">
      <c r="A25" s="32" t="s">
        <v>65</v>
      </c>
      <c r="B25" s="61" t="s">
        <v>66</v>
      </c>
      <c r="C25" s="53"/>
      <c r="D25" s="255"/>
      <c r="E25" s="250"/>
      <c r="F25" s="243"/>
      <c r="G25" s="131"/>
      <c r="H25" s="131"/>
      <c r="I25" s="131"/>
      <c r="J25" s="131"/>
      <c r="K25" s="236">
        <f>Mileage!CE25</f>
        <v>406</v>
      </c>
      <c r="L25" s="95"/>
      <c r="M25" s="83"/>
      <c r="N25" s="83"/>
      <c r="O25" s="77"/>
      <c r="P25" s="83"/>
      <c r="Q25" s="83"/>
      <c r="R25" s="83"/>
      <c r="S25" s="83"/>
      <c r="T25" s="83"/>
      <c r="U25" s="85"/>
      <c r="V25" s="77"/>
      <c r="W25" s="151"/>
      <c r="X25" s="79"/>
      <c r="Y25" s="159"/>
      <c r="Z25" s="86"/>
      <c r="AA25" s="95"/>
      <c r="AB25" s="83"/>
      <c r="AC25" s="83"/>
      <c r="AD25" s="83"/>
      <c r="AE25" s="83"/>
      <c r="AF25" s="83"/>
      <c r="AG25" s="83"/>
    </row>
    <row r="26" spans="1:33" s="20" customFormat="1" ht="14.25" customHeight="1" x14ac:dyDescent="0.25">
      <c r="A26" s="13" t="s">
        <v>122</v>
      </c>
      <c r="B26" s="60" t="s">
        <v>123</v>
      </c>
      <c r="C26" s="53"/>
      <c r="D26" s="255"/>
      <c r="E26" s="250"/>
      <c r="F26" s="243"/>
      <c r="G26" s="131"/>
      <c r="H26" s="131"/>
      <c r="I26" s="131"/>
      <c r="J26" s="131"/>
      <c r="K26" s="236">
        <f>Mileage!CE26</f>
        <v>581</v>
      </c>
      <c r="L26" s="95"/>
      <c r="M26" s="83"/>
      <c r="N26" s="83"/>
      <c r="O26" s="84"/>
      <c r="P26" s="83"/>
      <c r="Q26" s="83"/>
      <c r="R26" s="83"/>
      <c r="S26" s="83"/>
      <c r="T26" s="83"/>
      <c r="U26" s="85"/>
      <c r="V26" s="77"/>
      <c r="W26" s="151"/>
      <c r="X26" s="79"/>
      <c r="Y26" s="159"/>
      <c r="Z26" s="86"/>
      <c r="AA26" s="95"/>
      <c r="AB26" s="83"/>
      <c r="AC26" s="83"/>
      <c r="AD26" s="83"/>
      <c r="AE26" s="83"/>
      <c r="AF26" s="83"/>
      <c r="AG26" s="83"/>
    </row>
    <row r="27" spans="1:33" s="20" customFormat="1" ht="14.25" customHeight="1" x14ac:dyDescent="0.25">
      <c r="A27" s="25" t="s">
        <v>72</v>
      </c>
      <c r="B27" s="146" t="s">
        <v>71</v>
      </c>
      <c r="C27" s="53" t="s">
        <v>278</v>
      </c>
      <c r="D27" s="255" t="s">
        <v>280</v>
      </c>
      <c r="E27" s="250"/>
      <c r="F27" s="243" t="s">
        <v>113</v>
      </c>
      <c r="G27" s="131"/>
      <c r="H27" s="131" t="s">
        <v>202</v>
      </c>
      <c r="I27" s="131" t="s">
        <v>103</v>
      </c>
      <c r="J27" s="131"/>
      <c r="K27" s="236">
        <f>Mileage!CE27</f>
        <v>26111</v>
      </c>
      <c r="L27" s="52">
        <v>42968</v>
      </c>
      <c r="M27" s="77">
        <v>43046</v>
      </c>
      <c r="N27" s="77">
        <v>43256</v>
      </c>
      <c r="O27" s="79">
        <v>43449</v>
      </c>
      <c r="P27" s="77">
        <v>43813</v>
      </c>
      <c r="Q27" s="77">
        <v>43813</v>
      </c>
      <c r="R27" s="77">
        <v>44201</v>
      </c>
      <c r="S27" s="77"/>
      <c r="T27" s="77"/>
      <c r="U27" s="82"/>
      <c r="V27" s="77"/>
      <c r="W27" s="149"/>
      <c r="X27" s="79"/>
      <c r="Y27" s="159"/>
      <c r="Z27" s="86"/>
      <c r="AA27" s="52">
        <v>44030</v>
      </c>
      <c r="AB27" s="77"/>
      <c r="AC27" s="77"/>
      <c r="AD27" s="77"/>
      <c r="AE27" s="77"/>
      <c r="AF27" s="77"/>
      <c r="AG27" s="77"/>
    </row>
    <row r="28" spans="1:33" s="20" customFormat="1" ht="14.25" customHeight="1" x14ac:dyDescent="0.25">
      <c r="A28" s="24" t="s">
        <v>78</v>
      </c>
      <c r="B28" s="13" t="s">
        <v>77</v>
      </c>
      <c r="C28" s="53"/>
      <c r="D28" s="255"/>
      <c r="E28" s="250"/>
      <c r="F28" s="243"/>
      <c r="G28" s="131"/>
      <c r="H28" s="131"/>
      <c r="I28" s="131"/>
      <c r="J28" s="131"/>
      <c r="K28" s="26">
        <f>Mileage!CE28</f>
        <v>1297</v>
      </c>
      <c r="L28" s="52"/>
      <c r="M28" s="77"/>
      <c r="N28" s="77"/>
      <c r="O28" s="77"/>
      <c r="P28" s="77"/>
      <c r="Q28" s="77"/>
      <c r="R28" s="77"/>
      <c r="S28" s="77"/>
      <c r="T28" s="77"/>
      <c r="U28" s="82"/>
      <c r="V28" s="77"/>
      <c r="W28" s="149"/>
      <c r="X28" s="79"/>
      <c r="Y28" s="159"/>
      <c r="Z28" s="86"/>
      <c r="AA28" s="52"/>
      <c r="AB28" s="77"/>
      <c r="AC28" s="77"/>
      <c r="AD28" s="77"/>
      <c r="AE28" s="77"/>
      <c r="AF28" s="77"/>
      <c r="AG28" s="77"/>
    </row>
    <row r="29" spans="1:33" s="20" customFormat="1" ht="14.25" customHeight="1" x14ac:dyDescent="0.25">
      <c r="A29" s="24" t="s">
        <v>80</v>
      </c>
      <c r="B29" s="13" t="s">
        <v>81</v>
      </c>
      <c r="C29" s="216" t="s">
        <v>278</v>
      </c>
      <c r="D29" s="250"/>
      <c r="E29" s="250"/>
      <c r="F29" s="243"/>
      <c r="G29" s="131"/>
      <c r="H29" s="131"/>
      <c r="I29" s="131"/>
      <c r="J29" s="131"/>
      <c r="K29" s="26">
        <f>Mileage!CE29</f>
        <v>3895</v>
      </c>
      <c r="L29" s="52"/>
      <c r="M29" s="77"/>
      <c r="N29" s="77"/>
      <c r="O29" s="77"/>
      <c r="P29" s="77"/>
      <c r="Q29" s="77"/>
      <c r="R29" s="77"/>
      <c r="S29" s="77"/>
      <c r="T29" s="77"/>
      <c r="U29" s="82"/>
      <c r="V29" s="77"/>
      <c r="W29" s="149"/>
      <c r="X29" s="79"/>
      <c r="Y29" s="159"/>
      <c r="Z29" s="86"/>
      <c r="AA29" s="52"/>
      <c r="AB29" s="77"/>
      <c r="AC29" s="77"/>
      <c r="AD29" s="77"/>
      <c r="AE29" s="77"/>
      <c r="AF29" s="77"/>
      <c r="AG29" s="77"/>
    </row>
    <row r="30" spans="1:33" s="20" customFormat="1" ht="14.25" customHeight="1" x14ac:dyDescent="0.25">
      <c r="A30" s="24" t="s">
        <v>85</v>
      </c>
      <c r="B30" s="13" t="s">
        <v>86</v>
      </c>
      <c r="C30" s="53"/>
      <c r="D30" s="255"/>
      <c r="E30" s="250"/>
      <c r="F30" s="243"/>
      <c r="G30" s="131"/>
      <c r="H30" s="131"/>
      <c r="I30" s="131"/>
      <c r="J30" s="131"/>
      <c r="K30" s="26">
        <f>Mileage!CE30</f>
        <v>1931</v>
      </c>
      <c r="L30" s="52"/>
      <c r="M30" s="77"/>
      <c r="N30" s="77"/>
      <c r="O30" s="77"/>
      <c r="P30" s="77"/>
      <c r="Q30" s="77"/>
      <c r="R30" s="77"/>
      <c r="S30" s="77"/>
      <c r="T30" s="77"/>
      <c r="U30" s="82"/>
      <c r="V30" s="77"/>
      <c r="W30" s="149"/>
      <c r="X30" s="79"/>
      <c r="Y30" s="159"/>
      <c r="Z30" s="86"/>
      <c r="AA30" s="52"/>
      <c r="AB30" s="77"/>
      <c r="AC30" s="77"/>
      <c r="AD30" s="77"/>
      <c r="AE30" s="77"/>
      <c r="AF30" s="77"/>
      <c r="AG30" s="77"/>
    </row>
    <row r="31" spans="1:33" s="20" customFormat="1" ht="14.25" customHeight="1" x14ac:dyDescent="0.25">
      <c r="A31" s="10" t="s">
        <v>112</v>
      </c>
      <c r="B31" s="13" t="s">
        <v>136</v>
      </c>
      <c r="C31" s="53"/>
      <c r="D31" s="255"/>
      <c r="E31" s="250"/>
      <c r="F31" s="243"/>
      <c r="G31" s="131"/>
      <c r="H31" s="131"/>
      <c r="I31" s="131"/>
      <c r="J31" s="131"/>
      <c r="K31" s="26">
        <f>Mileage!CE31</f>
        <v>682</v>
      </c>
      <c r="L31" s="52"/>
      <c r="M31" s="77"/>
      <c r="N31" s="77"/>
      <c r="O31" s="77"/>
      <c r="P31" s="77"/>
      <c r="Q31" s="77"/>
      <c r="R31" s="77"/>
      <c r="S31" s="77"/>
      <c r="T31" s="77"/>
      <c r="U31" s="82"/>
      <c r="V31" s="77"/>
      <c r="W31" s="82"/>
      <c r="X31" s="79"/>
      <c r="Y31" s="159"/>
      <c r="Z31" s="86"/>
      <c r="AA31" s="52"/>
      <c r="AB31" s="77"/>
      <c r="AC31" s="77"/>
      <c r="AD31" s="77"/>
      <c r="AE31" s="77"/>
      <c r="AF31" s="77"/>
      <c r="AG31" s="77"/>
    </row>
    <row r="32" spans="1:33" s="20" customFormat="1" ht="14.25" customHeight="1" x14ac:dyDescent="0.25">
      <c r="A32" s="24" t="s">
        <v>99</v>
      </c>
      <c r="B32" s="13" t="s">
        <v>104</v>
      </c>
      <c r="C32" s="53" t="s">
        <v>278</v>
      </c>
      <c r="D32" s="255"/>
      <c r="E32" s="250" t="s">
        <v>286</v>
      </c>
      <c r="F32" s="243"/>
      <c r="G32" s="131"/>
      <c r="H32" s="131"/>
      <c r="I32" s="131"/>
      <c r="J32" s="131"/>
      <c r="K32" s="26">
        <f>Mileage!CE32</f>
        <v>3896</v>
      </c>
      <c r="L32" s="52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82"/>
      <c r="X32" s="79"/>
      <c r="Y32" s="159"/>
      <c r="Z32" s="86"/>
      <c r="AA32" s="52"/>
      <c r="AB32" s="77"/>
      <c r="AC32" s="77"/>
      <c r="AD32" s="77"/>
      <c r="AE32" s="77"/>
      <c r="AF32" s="77"/>
      <c r="AG32" s="77"/>
    </row>
    <row r="33" spans="1:33" s="20" customFormat="1" ht="14.25" customHeight="1" x14ac:dyDescent="0.25">
      <c r="A33" s="25" t="s">
        <v>109</v>
      </c>
      <c r="B33" s="165" t="s">
        <v>110</v>
      </c>
      <c r="C33" s="217" t="s">
        <v>278</v>
      </c>
      <c r="D33" s="256" t="s">
        <v>280</v>
      </c>
      <c r="E33" s="250" t="s">
        <v>76</v>
      </c>
      <c r="F33" s="241" t="s">
        <v>113</v>
      </c>
      <c r="G33" s="19" t="s">
        <v>345</v>
      </c>
      <c r="H33" s="19" t="s">
        <v>202</v>
      </c>
      <c r="I33" s="19" t="s">
        <v>67</v>
      </c>
      <c r="J33" s="19" t="s">
        <v>73</v>
      </c>
      <c r="K33" s="26">
        <f>Mileage!CE33</f>
        <v>30054</v>
      </c>
      <c r="L33" s="52">
        <v>44061</v>
      </c>
      <c r="M33" s="77">
        <v>44201</v>
      </c>
      <c r="N33" s="77">
        <v>44201</v>
      </c>
      <c r="O33" s="77">
        <v>44201</v>
      </c>
      <c r="P33" s="77">
        <v>44331</v>
      </c>
      <c r="Q33" s="79">
        <v>44373</v>
      </c>
      <c r="R33" s="159">
        <v>44408</v>
      </c>
      <c r="S33" s="77">
        <v>44450</v>
      </c>
      <c r="T33" s="77"/>
      <c r="U33" s="77"/>
      <c r="V33" s="77"/>
      <c r="W33" s="82"/>
      <c r="X33" s="79"/>
      <c r="Y33" s="159"/>
      <c r="Z33" s="86"/>
      <c r="AA33" s="52">
        <v>44030</v>
      </c>
      <c r="AB33" s="77">
        <v>44364</v>
      </c>
      <c r="AC33" s="77">
        <v>44365</v>
      </c>
      <c r="AD33" s="77">
        <v>44366</v>
      </c>
      <c r="AE33" s="77">
        <v>44374</v>
      </c>
      <c r="AF33" s="77"/>
      <c r="AG33" s="77"/>
    </row>
    <row r="34" spans="1:33" s="20" customFormat="1" ht="14.25" customHeight="1" x14ac:dyDescent="0.25">
      <c r="A34" s="41" t="s">
        <v>116</v>
      </c>
      <c r="B34" s="62" t="s">
        <v>117</v>
      </c>
      <c r="C34" s="217"/>
      <c r="D34" s="256"/>
      <c r="E34" s="250"/>
      <c r="F34" s="244"/>
      <c r="G34" s="132"/>
      <c r="H34" s="132"/>
      <c r="I34" s="132"/>
      <c r="J34" s="132"/>
      <c r="K34" s="26">
        <f>Mileage!CE34</f>
        <v>496</v>
      </c>
      <c r="L34" s="52"/>
      <c r="M34" s="77"/>
      <c r="N34" s="77"/>
      <c r="O34" s="77"/>
      <c r="P34" s="77"/>
      <c r="Q34" s="77"/>
      <c r="R34" s="77"/>
      <c r="S34" s="77"/>
      <c r="T34" s="77"/>
      <c r="U34" s="77"/>
      <c r="V34" s="87"/>
      <c r="W34" s="82"/>
      <c r="X34" s="79"/>
      <c r="Y34" s="159"/>
      <c r="Z34" s="86"/>
      <c r="AA34" s="52"/>
      <c r="AB34" s="77"/>
      <c r="AC34" s="77"/>
      <c r="AD34" s="77"/>
      <c r="AE34" s="77"/>
      <c r="AF34" s="77"/>
      <c r="AG34" s="77"/>
    </row>
    <row r="35" spans="1:33" s="39" customFormat="1" ht="14.25" customHeight="1" x14ac:dyDescent="0.25">
      <c r="A35" s="22" t="s">
        <v>132</v>
      </c>
      <c r="B35" s="62" t="s">
        <v>133</v>
      </c>
      <c r="C35" s="217"/>
      <c r="D35" s="256"/>
      <c r="E35" s="250"/>
      <c r="F35" s="244"/>
      <c r="G35" s="132"/>
      <c r="H35" s="132"/>
      <c r="I35" s="132"/>
      <c r="J35" s="132"/>
      <c r="K35" s="235">
        <f>Mileage!CE35</f>
        <v>57</v>
      </c>
      <c r="L35" s="52"/>
      <c r="M35" s="77"/>
      <c r="N35" s="77"/>
      <c r="O35" s="77"/>
      <c r="P35" s="77"/>
      <c r="Q35" s="77"/>
      <c r="R35" s="77"/>
      <c r="S35" s="77"/>
      <c r="T35" s="77"/>
      <c r="U35" s="77"/>
      <c r="V35" s="87"/>
      <c r="W35" s="82"/>
      <c r="X35" s="79"/>
      <c r="Y35" s="159"/>
      <c r="Z35" s="86"/>
      <c r="AA35" s="52"/>
      <c r="AB35" s="77"/>
      <c r="AC35" s="77"/>
      <c r="AD35" s="77"/>
      <c r="AE35" s="77"/>
      <c r="AF35" s="77"/>
      <c r="AG35" s="77"/>
    </row>
    <row r="36" spans="1:33" s="39" customFormat="1" ht="14.25" customHeight="1" x14ac:dyDescent="0.25">
      <c r="A36" s="22" t="s">
        <v>134</v>
      </c>
      <c r="B36" s="62" t="s">
        <v>135</v>
      </c>
      <c r="C36" s="217"/>
      <c r="D36" s="256"/>
      <c r="E36" s="250"/>
      <c r="F36" s="244"/>
      <c r="G36" s="132"/>
      <c r="H36" s="132"/>
      <c r="I36" s="132"/>
      <c r="J36" s="132"/>
      <c r="K36" s="235">
        <f>Mileage!CE36</f>
        <v>704</v>
      </c>
      <c r="L36" s="52"/>
      <c r="M36" s="77"/>
      <c r="N36" s="77"/>
      <c r="O36" s="77"/>
      <c r="P36" s="77"/>
      <c r="Q36" s="77"/>
      <c r="R36" s="77"/>
      <c r="S36" s="77"/>
      <c r="T36" s="77"/>
      <c r="U36" s="77"/>
      <c r="V36" s="87"/>
      <c r="W36" s="82"/>
      <c r="X36" s="79"/>
      <c r="Y36" s="159"/>
      <c r="Z36" s="86"/>
      <c r="AA36" s="52"/>
      <c r="AB36" s="77"/>
      <c r="AC36" s="77"/>
      <c r="AD36" s="77"/>
      <c r="AE36" s="77"/>
      <c r="AF36" s="77"/>
      <c r="AG36" s="77"/>
    </row>
    <row r="37" spans="1:33" s="39" customFormat="1" ht="14.25" customHeight="1" x14ac:dyDescent="0.25">
      <c r="A37" s="71" t="s">
        <v>143</v>
      </c>
      <c r="B37" s="16" t="s">
        <v>145</v>
      </c>
      <c r="C37" s="217"/>
      <c r="D37" s="256"/>
      <c r="E37" s="250"/>
      <c r="F37" s="244"/>
      <c r="G37" s="132"/>
      <c r="H37" s="132"/>
      <c r="I37" s="132"/>
      <c r="J37" s="132"/>
      <c r="K37" s="56">
        <f>Mileage!CE37</f>
        <v>520</v>
      </c>
      <c r="L37" s="52"/>
      <c r="M37" s="77"/>
      <c r="N37" s="77"/>
      <c r="O37" s="77"/>
      <c r="P37" s="77"/>
      <c r="Q37" s="77"/>
      <c r="R37" s="77"/>
      <c r="S37" s="77"/>
      <c r="T37" s="77"/>
      <c r="U37" s="77"/>
      <c r="V37" s="87"/>
      <c r="W37" s="82"/>
      <c r="X37" s="79"/>
      <c r="Y37" s="159"/>
      <c r="Z37" s="86"/>
      <c r="AA37" s="52"/>
      <c r="AB37" s="77"/>
      <c r="AC37" s="77"/>
      <c r="AD37" s="77"/>
      <c r="AE37" s="77"/>
      <c r="AF37" s="77"/>
      <c r="AG37" s="77"/>
    </row>
    <row r="38" spans="1:33" s="39" customFormat="1" ht="14.25" customHeight="1" x14ac:dyDescent="0.25">
      <c r="A38" s="71" t="s">
        <v>144</v>
      </c>
      <c r="B38" s="16" t="s">
        <v>146</v>
      </c>
      <c r="C38" s="218"/>
      <c r="D38" s="257"/>
      <c r="E38" s="250"/>
      <c r="F38" s="244"/>
      <c r="G38" s="132"/>
      <c r="H38" s="132"/>
      <c r="I38" s="132"/>
      <c r="J38" s="132"/>
      <c r="K38" s="57">
        <f>Mileage!CE38</f>
        <v>484</v>
      </c>
      <c r="L38" s="52"/>
      <c r="M38" s="77"/>
      <c r="N38" s="77"/>
      <c r="O38" s="77"/>
      <c r="P38" s="77"/>
      <c r="Q38" s="77"/>
      <c r="R38" s="77"/>
      <c r="S38" s="77"/>
      <c r="T38" s="77"/>
      <c r="U38" s="77"/>
      <c r="V38" s="87"/>
      <c r="W38" s="82"/>
      <c r="X38" s="79"/>
      <c r="Y38" s="159"/>
      <c r="Z38" s="86"/>
      <c r="AA38" s="52"/>
      <c r="AB38" s="77"/>
      <c r="AC38" s="77"/>
      <c r="AD38" s="77"/>
      <c r="AE38" s="77"/>
      <c r="AF38" s="77"/>
      <c r="AG38" s="77"/>
    </row>
    <row r="39" spans="1:33" s="20" customFormat="1" ht="14.25" customHeight="1" x14ac:dyDescent="0.25">
      <c r="A39" s="72" t="s">
        <v>149</v>
      </c>
      <c r="B39" s="30" t="s">
        <v>150</v>
      </c>
      <c r="C39" s="53" t="s">
        <v>278</v>
      </c>
      <c r="D39" s="258" t="s">
        <v>279</v>
      </c>
      <c r="E39" s="252"/>
      <c r="F39" s="245"/>
      <c r="G39" s="131"/>
      <c r="H39" s="133"/>
      <c r="I39" s="131"/>
      <c r="J39" s="133"/>
      <c r="K39" s="26">
        <f>Mileage!CE39</f>
        <v>2583</v>
      </c>
      <c r="L39" s="96"/>
      <c r="M39" s="83"/>
      <c r="N39" s="97"/>
      <c r="O39" s="83"/>
      <c r="P39" s="97"/>
      <c r="Q39" s="83"/>
      <c r="R39" s="97"/>
      <c r="S39" s="83"/>
      <c r="T39" s="97"/>
      <c r="U39" s="83"/>
      <c r="V39" s="97"/>
      <c r="W39" s="85"/>
      <c r="X39" s="156"/>
      <c r="Y39" s="160"/>
      <c r="Z39" s="153"/>
      <c r="AA39" s="95"/>
      <c r="AB39" s="97"/>
      <c r="AC39" s="83"/>
      <c r="AD39" s="97"/>
      <c r="AE39" s="83"/>
      <c r="AF39" s="97"/>
      <c r="AG39" s="98"/>
    </row>
    <row r="40" spans="1:33" s="20" customFormat="1" ht="14.25" customHeight="1" x14ac:dyDescent="0.25">
      <c r="A40" s="22" t="s">
        <v>151</v>
      </c>
      <c r="B40" s="16" t="s">
        <v>154</v>
      </c>
      <c r="C40" s="53"/>
      <c r="D40" s="255"/>
      <c r="E40" s="250"/>
      <c r="F40" s="246"/>
      <c r="G40" s="19"/>
      <c r="H40" s="134"/>
      <c r="I40" s="19"/>
      <c r="J40" s="134"/>
      <c r="K40" s="26">
        <f>Mileage!CE40</f>
        <v>26</v>
      </c>
      <c r="L40" s="99"/>
      <c r="M40" s="77"/>
      <c r="N40" s="100"/>
      <c r="O40" s="77"/>
      <c r="P40" s="100"/>
      <c r="Q40" s="77"/>
      <c r="R40" s="100"/>
      <c r="S40" s="77"/>
      <c r="T40" s="100"/>
      <c r="U40" s="77"/>
      <c r="V40" s="100"/>
      <c r="W40" s="82"/>
      <c r="X40" s="156"/>
      <c r="Y40" s="160"/>
      <c r="Z40" s="153"/>
      <c r="AA40" s="52"/>
      <c r="AB40" s="100"/>
      <c r="AC40" s="77"/>
      <c r="AD40" s="100"/>
      <c r="AE40" s="77"/>
      <c r="AF40" s="100"/>
      <c r="AG40" s="101"/>
    </row>
    <row r="41" spans="1:33" s="20" customFormat="1" ht="14.25" customHeight="1" x14ac:dyDescent="0.25">
      <c r="A41" s="22" t="s">
        <v>152</v>
      </c>
      <c r="B41" s="67" t="s">
        <v>155</v>
      </c>
      <c r="C41" s="53" t="s">
        <v>278</v>
      </c>
      <c r="D41" s="255" t="s">
        <v>282</v>
      </c>
      <c r="E41" s="250" t="s">
        <v>287</v>
      </c>
      <c r="F41" s="246" t="s">
        <v>102</v>
      </c>
      <c r="G41" s="19"/>
      <c r="H41" s="134"/>
      <c r="I41" s="19" t="s">
        <v>287</v>
      </c>
      <c r="J41" s="134"/>
      <c r="K41" s="26">
        <f>Mileage!CE41</f>
        <v>5297</v>
      </c>
      <c r="L41" s="99">
        <v>43813</v>
      </c>
      <c r="M41" s="77">
        <v>44201</v>
      </c>
      <c r="N41" s="100">
        <v>44450</v>
      </c>
      <c r="O41" s="77"/>
      <c r="P41" s="100"/>
      <c r="Q41" s="77"/>
      <c r="R41" s="100"/>
      <c r="S41" s="77"/>
      <c r="T41" s="100"/>
      <c r="U41" s="77"/>
      <c r="V41" s="100"/>
      <c r="W41" s="82"/>
      <c r="X41" s="156"/>
      <c r="Y41" s="160"/>
      <c r="Z41" s="153"/>
      <c r="AA41" s="52">
        <v>44030</v>
      </c>
      <c r="AB41" s="100"/>
      <c r="AC41" s="77"/>
      <c r="AD41" s="100"/>
      <c r="AE41" s="77"/>
      <c r="AF41" s="100"/>
      <c r="AG41" s="101"/>
    </row>
    <row r="42" spans="1:33" s="20" customFormat="1" ht="14.25" customHeight="1" x14ac:dyDescent="0.25">
      <c r="A42" s="22" t="s">
        <v>153</v>
      </c>
      <c r="B42" s="67" t="s">
        <v>156</v>
      </c>
      <c r="C42" s="53" t="s">
        <v>345</v>
      </c>
      <c r="D42" s="255" t="s">
        <v>336</v>
      </c>
      <c r="E42" s="250" t="s">
        <v>348</v>
      </c>
      <c r="F42" s="246" t="s">
        <v>366</v>
      </c>
      <c r="G42" s="19" t="s">
        <v>345</v>
      </c>
      <c r="H42" s="134"/>
      <c r="I42" s="19"/>
      <c r="J42" s="134" t="s">
        <v>73</v>
      </c>
      <c r="K42" s="26">
        <f>Mileage!CE42</f>
        <v>7013</v>
      </c>
      <c r="L42" s="99">
        <v>43813</v>
      </c>
      <c r="M42" s="77">
        <v>44201</v>
      </c>
      <c r="N42" s="100">
        <v>44201</v>
      </c>
      <c r="O42" s="77"/>
      <c r="P42" s="100"/>
      <c r="Q42" s="77"/>
      <c r="R42" s="100"/>
      <c r="S42" s="77"/>
      <c r="T42" s="100"/>
      <c r="U42" s="77"/>
      <c r="V42" s="100"/>
      <c r="W42" s="82"/>
      <c r="X42" s="156"/>
      <c r="Y42" s="160"/>
      <c r="Z42" s="153"/>
      <c r="AA42" s="52">
        <v>44037</v>
      </c>
      <c r="AB42" s="100"/>
      <c r="AC42" s="77"/>
      <c r="AD42" s="100"/>
      <c r="AE42" s="77"/>
      <c r="AF42" s="100"/>
      <c r="AG42" s="101"/>
    </row>
    <row r="43" spans="1:33" s="20" customFormat="1" ht="14.25" customHeight="1" x14ac:dyDescent="0.25">
      <c r="A43" s="22" t="s">
        <v>164</v>
      </c>
      <c r="B43" s="16" t="s">
        <v>165</v>
      </c>
      <c r="C43" s="53"/>
      <c r="D43" s="255"/>
      <c r="E43" s="250"/>
      <c r="F43" s="246"/>
      <c r="G43" s="19"/>
      <c r="H43" s="134"/>
      <c r="I43" s="19"/>
      <c r="J43" s="134"/>
      <c r="K43" s="26">
        <f>Mileage!CE43</f>
        <v>399</v>
      </c>
      <c r="L43" s="99"/>
      <c r="M43" s="77"/>
      <c r="N43" s="100"/>
      <c r="O43" s="77"/>
      <c r="P43" s="100"/>
      <c r="Q43" s="77"/>
      <c r="R43" s="100"/>
      <c r="S43" s="77"/>
      <c r="T43" s="100"/>
      <c r="U43" s="77"/>
      <c r="V43" s="100"/>
      <c r="W43" s="82"/>
      <c r="X43" s="156"/>
      <c r="Y43" s="160"/>
      <c r="Z43" s="153"/>
      <c r="AA43" s="52"/>
      <c r="AB43" s="100"/>
      <c r="AC43" s="77"/>
      <c r="AD43" s="100"/>
      <c r="AE43" s="77"/>
      <c r="AF43" s="100"/>
      <c r="AG43" s="101"/>
    </row>
    <row r="44" spans="1:33" s="20" customFormat="1" ht="14.25" customHeight="1" x14ac:dyDescent="0.25">
      <c r="A44" s="29" t="s">
        <v>167</v>
      </c>
      <c r="B44" s="67" t="s">
        <v>168</v>
      </c>
      <c r="C44" s="216" t="s">
        <v>278</v>
      </c>
      <c r="D44" s="255" t="s">
        <v>336</v>
      </c>
      <c r="E44" s="251" t="s">
        <v>345</v>
      </c>
      <c r="F44" s="247"/>
      <c r="G44" s="132" t="s">
        <v>345</v>
      </c>
      <c r="H44" s="135"/>
      <c r="I44" s="132"/>
      <c r="J44" s="135"/>
      <c r="K44" s="26">
        <f>Mileage!CE44</f>
        <v>2450</v>
      </c>
      <c r="L44" s="102">
        <v>44076</v>
      </c>
      <c r="M44" s="87"/>
      <c r="N44" s="103"/>
      <c r="O44" s="87"/>
      <c r="P44" s="103"/>
      <c r="Q44" s="87"/>
      <c r="R44" s="103"/>
      <c r="S44" s="87"/>
      <c r="T44" s="103"/>
      <c r="U44" s="87"/>
      <c r="V44" s="103"/>
      <c r="W44" s="104"/>
      <c r="X44" s="156"/>
      <c r="Y44" s="160"/>
      <c r="Z44" s="153"/>
      <c r="AA44" s="54"/>
      <c r="AB44" s="103"/>
      <c r="AC44" s="87"/>
      <c r="AD44" s="103"/>
      <c r="AE44" s="87"/>
      <c r="AF44" s="103"/>
      <c r="AG44" s="105"/>
    </row>
    <row r="45" spans="1:33" s="20" customFormat="1" ht="14.25" customHeight="1" x14ac:dyDescent="0.25">
      <c r="A45" s="22" t="s">
        <v>173</v>
      </c>
      <c r="B45" s="67" t="s">
        <v>174</v>
      </c>
      <c r="C45" s="216" t="s">
        <v>278</v>
      </c>
      <c r="D45" s="250" t="s">
        <v>285</v>
      </c>
      <c r="E45" s="250" t="s">
        <v>345</v>
      </c>
      <c r="F45" s="246"/>
      <c r="G45" s="19"/>
      <c r="H45" s="134"/>
      <c r="I45" s="19"/>
      <c r="J45" s="134"/>
      <c r="K45" s="26">
        <f>Mileage!CE45</f>
        <v>3490</v>
      </c>
      <c r="L45" s="99">
        <v>44101</v>
      </c>
      <c r="M45" s="77">
        <v>44201</v>
      </c>
      <c r="N45" s="100"/>
      <c r="O45" s="77"/>
      <c r="P45" s="100"/>
      <c r="Q45" s="77"/>
      <c r="R45" s="100"/>
      <c r="S45" s="77"/>
      <c r="T45" s="100"/>
      <c r="U45" s="77"/>
      <c r="V45" s="100"/>
      <c r="W45" s="82"/>
      <c r="X45" s="156"/>
      <c r="Y45" s="160"/>
      <c r="Z45" s="153"/>
      <c r="AA45" s="54"/>
      <c r="AB45" s="100"/>
      <c r="AC45" s="77"/>
      <c r="AD45" s="100"/>
      <c r="AE45" s="77"/>
      <c r="AF45" s="100"/>
      <c r="AG45" s="101"/>
    </row>
    <row r="46" spans="1:33" s="20" customFormat="1" ht="14.25" customHeight="1" x14ac:dyDescent="0.25">
      <c r="A46" s="22" t="s">
        <v>175</v>
      </c>
      <c r="B46" s="67" t="s">
        <v>176</v>
      </c>
      <c r="C46" s="216" t="s">
        <v>278</v>
      </c>
      <c r="D46" s="251" t="s">
        <v>280</v>
      </c>
      <c r="E46" s="251" t="s">
        <v>288</v>
      </c>
      <c r="F46" s="246" t="s">
        <v>102</v>
      </c>
      <c r="G46" s="19"/>
      <c r="H46" s="134"/>
      <c r="I46" s="19"/>
      <c r="J46" s="134"/>
      <c r="K46" s="26">
        <f>Mileage!CE46</f>
        <v>4907</v>
      </c>
      <c r="L46" s="99">
        <v>43967</v>
      </c>
      <c r="M46" s="77">
        <v>43967</v>
      </c>
      <c r="N46" s="100">
        <v>44387</v>
      </c>
      <c r="O46" s="77"/>
      <c r="P46" s="100"/>
      <c r="Q46" s="77"/>
      <c r="R46" s="100"/>
      <c r="S46" s="77"/>
      <c r="T46" s="100"/>
      <c r="U46" s="77"/>
      <c r="V46" s="100"/>
      <c r="W46" s="82"/>
      <c r="X46" s="156"/>
      <c r="Y46" s="160"/>
      <c r="Z46" s="153"/>
      <c r="AA46" s="54"/>
      <c r="AB46" s="100"/>
      <c r="AC46" s="77"/>
      <c r="AD46" s="100"/>
      <c r="AE46" s="77"/>
      <c r="AF46" s="100"/>
      <c r="AG46" s="77"/>
    </row>
    <row r="47" spans="1:33" s="20" customFormat="1" ht="14.25" customHeight="1" x14ac:dyDescent="0.25">
      <c r="A47" s="22" t="s">
        <v>169</v>
      </c>
      <c r="B47" s="66" t="s">
        <v>100</v>
      </c>
      <c r="C47" s="53" t="s">
        <v>278</v>
      </c>
      <c r="D47" s="255" t="s">
        <v>280</v>
      </c>
      <c r="E47" s="250" t="s">
        <v>288</v>
      </c>
      <c r="F47" s="241" t="s">
        <v>102</v>
      </c>
      <c r="G47" s="19" t="s">
        <v>289</v>
      </c>
      <c r="H47" s="19" t="s">
        <v>202</v>
      </c>
      <c r="I47" s="19" t="s">
        <v>283</v>
      </c>
      <c r="J47" s="19" t="s">
        <v>212</v>
      </c>
      <c r="K47" s="26">
        <f>Mileage!CE47</f>
        <v>27049</v>
      </c>
      <c r="L47" s="52">
        <v>43748</v>
      </c>
      <c r="M47" s="77">
        <v>44201</v>
      </c>
      <c r="N47" s="77">
        <v>44201</v>
      </c>
      <c r="O47" s="77">
        <v>44201</v>
      </c>
      <c r="P47" s="77">
        <v>44331</v>
      </c>
      <c r="Q47" s="79">
        <v>44373</v>
      </c>
      <c r="R47" s="159">
        <v>44408</v>
      </c>
      <c r="S47" s="77">
        <v>44450</v>
      </c>
      <c r="T47" s="77"/>
      <c r="U47" s="77"/>
      <c r="V47" s="77"/>
      <c r="W47" s="82"/>
      <c r="X47" s="79"/>
      <c r="Y47" s="159"/>
      <c r="Z47" s="86"/>
      <c r="AA47" s="52">
        <v>43813</v>
      </c>
      <c r="AB47" s="77">
        <v>44030</v>
      </c>
      <c r="AC47" s="77">
        <v>44346</v>
      </c>
      <c r="AD47" s="77">
        <v>44394</v>
      </c>
      <c r="AE47" s="77">
        <v>44408</v>
      </c>
      <c r="AF47" s="77"/>
      <c r="AG47" s="77"/>
    </row>
    <row r="48" spans="1:33" s="20" customFormat="1" ht="14.25" customHeight="1" x14ac:dyDescent="0.25">
      <c r="A48" s="172" t="s">
        <v>182</v>
      </c>
      <c r="B48" s="212" t="s">
        <v>183</v>
      </c>
      <c r="C48" s="216" t="s">
        <v>278</v>
      </c>
      <c r="D48" s="251" t="s">
        <v>345</v>
      </c>
      <c r="E48" s="251"/>
      <c r="F48" s="244"/>
      <c r="G48" s="132" t="s">
        <v>345</v>
      </c>
      <c r="H48" s="132"/>
      <c r="I48" s="132"/>
      <c r="J48" s="132"/>
      <c r="K48" s="26">
        <f>Mileage!CE48</f>
        <v>1389</v>
      </c>
      <c r="L48" s="54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104"/>
      <c r="X48" s="79"/>
      <c r="Y48" s="159"/>
      <c r="Z48" s="86"/>
      <c r="AA48" s="54"/>
      <c r="AB48" s="87"/>
      <c r="AC48" s="84"/>
      <c r="AD48" s="75"/>
      <c r="AE48" s="75"/>
      <c r="AF48" s="75"/>
      <c r="AG48" s="75"/>
    </row>
    <row r="49" spans="1:33" s="20" customFormat="1" ht="14.25" customHeight="1" x14ac:dyDescent="0.25">
      <c r="A49" s="22" t="s">
        <v>185</v>
      </c>
      <c r="B49" s="67" t="s">
        <v>187</v>
      </c>
      <c r="C49" s="53" t="s">
        <v>285</v>
      </c>
      <c r="D49" s="255"/>
      <c r="E49" s="250"/>
      <c r="F49" s="246"/>
      <c r="G49" s="19"/>
      <c r="H49" s="134"/>
      <c r="I49" s="19"/>
      <c r="J49" s="134"/>
      <c r="K49" s="26">
        <f>Mileage!CE49</f>
        <v>859</v>
      </c>
      <c r="L49" s="99">
        <v>44076</v>
      </c>
      <c r="M49" s="77"/>
      <c r="N49" s="100"/>
      <c r="O49" s="77"/>
      <c r="P49" s="100"/>
      <c r="Q49" s="77"/>
      <c r="R49" s="100"/>
      <c r="S49" s="77"/>
      <c r="T49" s="100"/>
      <c r="U49" s="77"/>
      <c r="V49" s="100"/>
      <c r="W49" s="82"/>
      <c r="X49" s="156"/>
      <c r="Y49" s="160"/>
      <c r="Z49" s="153"/>
      <c r="AA49" s="52"/>
      <c r="AB49" s="100"/>
      <c r="AC49" s="77"/>
      <c r="AD49" s="100"/>
      <c r="AE49" s="77"/>
      <c r="AF49" s="100"/>
      <c r="AG49" s="101"/>
    </row>
    <row r="50" spans="1:33" s="20" customFormat="1" ht="14.25" customHeight="1" x14ac:dyDescent="0.25">
      <c r="A50" s="173" t="s">
        <v>200</v>
      </c>
      <c r="B50" s="16" t="s">
        <v>201</v>
      </c>
      <c r="C50" s="217"/>
      <c r="D50" s="256"/>
      <c r="E50" s="251"/>
      <c r="F50" s="247"/>
      <c r="G50" s="132"/>
      <c r="H50" s="135"/>
      <c r="I50" s="132"/>
      <c r="J50" s="135"/>
      <c r="K50" s="26">
        <f>Mileage!CE50</f>
        <v>156</v>
      </c>
      <c r="L50" s="102"/>
      <c r="M50" s="87"/>
      <c r="N50" s="103"/>
      <c r="O50" s="87"/>
      <c r="P50" s="103"/>
      <c r="Q50" s="87"/>
      <c r="R50" s="103"/>
      <c r="S50" s="87"/>
      <c r="T50" s="103"/>
      <c r="U50" s="87"/>
      <c r="V50" s="103"/>
      <c r="W50" s="104"/>
      <c r="X50" s="156"/>
      <c r="Y50" s="160"/>
      <c r="Z50" s="153"/>
      <c r="AA50" s="54"/>
      <c r="AB50" s="103"/>
      <c r="AC50" s="87"/>
      <c r="AD50" s="103"/>
      <c r="AE50" s="87"/>
      <c r="AF50" s="103"/>
      <c r="AG50" s="105"/>
    </row>
    <row r="51" spans="1:33" s="20" customFormat="1" ht="14.25" customHeight="1" x14ac:dyDescent="0.25">
      <c r="A51" s="22" t="s">
        <v>204</v>
      </c>
      <c r="B51" s="269" t="s">
        <v>205</v>
      </c>
      <c r="C51" s="217" t="s">
        <v>278</v>
      </c>
      <c r="D51" s="256" t="s">
        <v>285</v>
      </c>
      <c r="E51" s="251"/>
      <c r="F51" s="247"/>
      <c r="G51" s="132"/>
      <c r="H51" s="135"/>
      <c r="I51" s="132"/>
      <c r="J51" s="135"/>
      <c r="K51" s="26">
        <f>Mileage!CE51</f>
        <v>966</v>
      </c>
      <c r="L51" s="221"/>
      <c r="M51" s="222"/>
      <c r="N51" s="223"/>
      <c r="O51" s="222"/>
      <c r="P51" s="223"/>
      <c r="Q51" s="222"/>
      <c r="R51" s="223"/>
      <c r="S51" s="222"/>
      <c r="T51" s="223"/>
      <c r="U51" s="222"/>
      <c r="V51" s="223"/>
      <c r="W51" s="224"/>
      <c r="X51" s="225"/>
      <c r="Y51" s="226"/>
      <c r="Z51" s="153"/>
      <c r="AA51" s="54"/>
      <c r="AB51" s="103"/>
      <c r="AC51" s="87"/>
      <c r="AD51" s="103"/>
      <c r="AE51" s="87"/>
      <c r="AF51" s="103"/>
      <c r="AG51" s="105"/>
    </row>
    <row r="52" spans="1:33" s="20" customFormat="1" ht="14.25" customHeight="1" x14ac:dyDescent="0.25">
      <c r="A52" s="163" t="s">
        <v>248</v>
      </c>
      <c r="B52" s="16" t="s">
        <v>247</v>
      </c>
      <c r="C52" s="217" t="s">
        <v>278</v>
      </c>
      <c r="D52" s="256" t="s">
        <v>279</v>
      </c>
      <c r="E52" s="251" t="s">
        <v>345</v>
      </c>
      <c r="F52" s="246"/>
      <c r="G52" s="19" t="s">
        <v>345</v>
      </c>
      <c r="H52" s="134"/>
      <c r="I52" s="19"/>
      <c r="J52" s="134"/>
      <c r="K52" s="26">
        <f>Mileage!CE52</f>
        <v>1954</v>
      </c>
      <c r="L52" s="99"/>
      <c r="M52" s="77"/>
      <c r="N52" s="100"/>
      <c r="O52" s="77"/>
      <c r="P52" s="100"/>
      <c r="Q52" s="77"/>
      <c r="R52" s="100"/>
      <c r="S52" s="77"/>
      <c r="T52" s="100"/>
      <c r="U52" s="77"/>
      <c r="V52" s="100"/>
      <c r="W52" s="77"/>
      <c r="X52" s="100"/>
      <c r="Y52" s="100"/>
      <c r="Z52" s="153"/>
      <c r="AA52" s="54"/>
      <c r="AB52" s="103"/>
      <c r="AC52" s="87"/>
      <c r="AD52" s="103"/>
      <c r="AE52" s="87"/>
      <c r="AF52" s="103"/>
      <c r="AG52" s="105"/>
    </row>
    <row r="53" spans="1:33" s="20" customFormat="1" ht="14.25" customHeight="1" x14ac:dyDescent="0.25">
      <c r="A53" s="163" t="s">
        <v>240</v>
      </c>
      <c r="B53" s="16" t="s">
        <v>239</v>
      </c>
      <c r="C53" s="217" t="s">
        <v>278</v>
      </c>
      <c r="D53" s="255" t="s">
        <v>336</v>
      </c>
      <c r="E53" s="251" t="s">
        <v>76</v>
      </c>
      <c r="F53" s="246"/>
      <c r="G53" s="19"/>
      <c r="H53" s="134" t="s">
        <v>76</v>
      </c>
      <c r="I53" s="19"/>
      <c r="J53" s="134"/>
      <c r="K53" s="26">
        <f>Mileage!CE53</f>
        <v>1680</v>
      </c>
      <c r="L53" s="99"/>
      <c r="M53" s="77"/>
      <c r="N53" s="100"/>
      <c r="O53" s="77"/>
      <c r="P53" s="100"/>
      <c r="Q53" s="77"/>
      <c r="R53" s="100"/>
      <c r="S53" s="77"/>
      <c r="T53" s="100"/>
      <c r="U53" s="77"/>
      <c r="V53" s="100"/>
      <c r="W53" s="77"/>
      <c r="X53" s="100"/>
      <c r="Y53" s="100"/>
      <c r="Z53" s="153"/>
      <c r="AA53" s="54"/>
      <c r="AB53" s="103"/>
      <c r="AC53" s="87"/>
      <c r="AD53" s="103"/>
      <c r="AE53" s="87"/>
      <c r="AF53" s="103"/>
      <c r="AG53" s="105"/>
    </row>
    <row r="54" spans="1:33" s="20" customFormat="1" ht="14.25" customHeight="1" x14ac:dyDescent="0.25">
      <c r="A54" s="220" t="s">
        <v>251</v>
      </c>
      <c r="B54" s="16" t="s">
        <v>250</v>
      </c>
      <c r="C54" s="217" t="s">
        <v>278</v>
      </c>
      <c r="D54" s="256" t="s">
        <v>280</v>
      </c>
      <c r="E54" s="251"/>
      <c r="F54" s="246"/>
      <c r="G54" s="19"/>
      <c r="H54" s="134"/>
      <c r="I54" s="19"/>
      <c r="J54" s="134"/>
      <c r="K54" s="26">
        <f>Mileage!CE54</f>
        <v>476</v>
      </c>
      <c r="L54" s="99"/>
      <c r="M54" s="77"/>
      <c r="N54" s="100"/>
      <c r="O54" s="77"/>
      <c r="P54" s="100"/>
      <c r="Q54" s="77"/>
      <c r="R54" s="100"/>
      <c r="S54" s="77"/>
      <c r="T54" s="100"/>
      <c r="U54" s="77"/>
      <c r="V54" s="100"/>
      <c r="W54" s="77"/>
      <c r="X54" s="100"/>
      <c r="Y54" s="100"/>
      <c r="Z54" s="153"/>
      <c r="AA54" s="54"/>
      <c r="AB54" s="103"/>
      <c r="AC54" s="87"/>
      <c r="AD54" s="103"/>
      <c r="AE54" s="87"/>
      <c r="AF54" s="103"/>
      <c r="AG54" s="105"/>
    </row>
    <row r="55" spans="1:33" s="20" customFormat="1" ht="14.25" customHeight="1" x14ac:dyDescent="0.25">
      <c r="A55" s="28" t="s">
        <v>33</v>
      </c>
      <c r="B55" s="66" t="s">
        <v>34</v>
      </c>
      <c r="C55" s="53"/>
      <c r="D55" s="255"/>
      <c r="E55" s="250"/>
      <c r="F55" s="239"/>
      <c r="G55" s="129"/>
      <c r="H55" s="129"/>
      <c r="I55" s="129" t="s">
        <v>67</v>
      </c>
      <c r="J55" s="129"/>
      <c r="K55" s="111">
        <f>Mileage!CE55</f>
        <v>16222</v>
      </c>
      <c r="L55" s="92">
        <v>42283</v>
      </c>
      <c r="M55" s="75">
        <v>42283</v>
      </c>
      <c r="N55" s="75">
        <v>42350</v>
      </c>
      <c r="O55" s="75">
        <v>42675</v>
      </c>
      <c r="P55" s="75">
        <v>43011</v>
      </c>
      <c r="Q55" s="76">
        <v>43449</v>
      </c>
      <c r="R55" s="75"/>
      <c r="S55" s="75"/>
      <c r="T55" s="76"/>
      <c r="U55" s="76"/>
      <c r="V55" s="87"/>
      <c r="W55" s="147"/>
      <c r="X55" s="76"/>
      <c r="Y55" s="227"/>
      <c r="Z55" s="86"/>
      <c r="AA55" s="52">
        <v>42540</v>
      </c>
      <c r="AB55" s="77"/>
      <c r="AC55" s="77"/>
      <c r="AD55" s="77"/>
      <c r="AE55" s="77"/>
      <c r="AF55" s="77"/>
      <c r="AG55" s="77"/>
    </row>
    <row r="56" spans="1:33" s="20" customFormat="1" ht="14.25" customHeight="1" x14ac:dyDescent="0.25">
      <c r="A56" s="268" t="s">
        <v>51</v>
      </c>
      <c r="B56" s="66" t="s">
        <v>52</v>
      </c>
      <c r="C56" s="216"/>
      <c r="D56" s="250"/>
      <c r="E56" s="250"/>
      <c r="F56" s="239"/>
      <c r="G56" s="129"/>
      <c r="H56" s="129"/>
      <c r="I56" s="129"/>
      <c r="J56" s="129"/>
      <c r="K56" s="111">
        <f>Mileage!CE56</f>
        <v>2902</v>
      </c>
      <c r="L56" s="89">
        <v>42711</v>
      </c>
      <c r="M56" s="78">
        <v>44201</v>
      </c>
      <c r="N56" s="78"/>
      <c r="O56" s="78"/>
      <c r="P56" s="78"/>
      <c r="Q56" s="78"/>
      <c r="R56" s="78"/>
      <c r="S56" s="78"/>
      <c r="T56" s="79"/>
      <c r="U56" s="79"/>
      <c r="V56" s="77"/>
      <c r="W56" s="148"/>
      <c r="X56" s="79"/>
      <c r="Y56" s="159"/>
      <c r="Z56" s="86"/>
      <c r="AA56" s="89"/>
      <c r="AB56" s="78"/>
      <c r="AC56" s="78"/>
      <c r="AD56" s="78"/>
      <c r="AE56" s="78"/>
      <c r="AF56" s="78"/>
      <c r="AG56" s="78"/>
    </row>
    <row r="57" spans="1:33" s="20" customFormat="1" ht="14.25" customHeight="1" x14ac:dyDescent="0.25">
      <c r="A57" s="266" t="s">
        <v>208</v>
      </c>
      <c r="B57" s="267" t="s">
        <v>209</v>
      </c>
      <c r="C57" s="53"/>
      <c r="D57" s="255"/>
      <c r="E57" s="250"/>
      <c r="F57" s="239"/>
      <c r="G57" s="129"/>
      <c r="H57" s="129"/>
      <c r="I57" s="129"/>
      <c r="J57" s="129"/>
      <c r="K57" s="26">
        <f>Mileage!CE57</f>
        <v>0</v>
      </c>
      <c r="L57" s="89"/>
      <c r="M57" s="78"/>
      <c r="N57" s="78"/>
      <c r="O57" s="78"/>
      <c r="P57" s="78"/>
      <c r="Q57" s="78"/>
      <c r="R57" s="78"/>
      <c r="S57" s="78"/>
      <c r="T57" s="79"/>
      <c r="U57" s="79"/>
      <c r="V57" s="77"/>
      <c r="W57" s="84"/>
      <c r="X57" s="79"/>
      <c r="Y57" s="159"/>
      <c r="Z57" s="86"/>
      <c r="AA57" s="84"/>
      <c r="AB57" s="89"/>
      <c r="AC57" s="78"/>
      <c r="AD57" s="78"/>
      <c r="AE57" s="78"/>
      <c r="AF57" s="78"/>
      <c r="AG57" s="78"/>
    </row>
    <row r="58" spans="1:33" s="20" customFormat="1" ht="14.25" customHeight="1" x14ac:dyDescent="0.25">
      <c r="A58" s="34" t="s">
        <v>90</v>
      </c>
      <c r="B58" s="66" t="s">
        <v>89</v>
      </c>
      <c r="C58" s="216" t="s">
        <v>278</v>
      </c>
      <c r="D58" s="250" t="s">
        <v>280</v>
      </c>
      <c r="E58" s="250"/>
      <c r="F58" s="239"/>
      <c r="G58" s="129"/>
      <c r="H58" s="129"/>
      <c r="I58" s="129"/>
      <c r="J58" s="129"/>
      <c r="K58" s="111">
        <f>Mileage!CE58</f>
        <v>6055</v>
      </c>
      <c r="L58" s="89">
        <v>43382</v>
      </c>
      <c r="M58" s="78">
        <v>43813</v>
      </c>
      <c r="N58" s="78">
        <v>43813</v>
      </c>
      <c r="O58" s="78">
        <v>44422</v>
      </c>
      <c r="P58" s="78"/>
      <c r="Q58" s="78"/>
      <c r="R58" s="78"/>
      <c r="S58" s="78"/>
      <c r="T58" s="79"/>
      <c r="U58" s="79"/>
      <c r="V58" s="77"/>
      <c r="W58" s="149"/>
      <c r="X58" s="79"/>
      <c r="Y58" s="159"/>
      <c r="Z58" s="86"/>
      <c r="AA58" s="52"/>
      <c r="AB58" s="89"/>
      <c r="AC58" s="78"/>
      <c r="AD58" s="78"/>
      <c r="AE58" s="78"/>
      <c r="AF58" s="78"/>
      <c r="AG58" s="78"/>
    </row>
    <row r="59" spans="1:33" s="20" customFormat="1" ht="14.25" customHeight="1" x14ac:dyDescent="0.25">
      <c r="A59" s="34" t="s">
        <v>91</v>
      </c>
      <c r="B59" s="13" t="s">
        <v>92</v>
      </c>
      <c r="C59" s="216" t="s">
        <v>278</v>
      </c>
      <c r="D59" s="250"/>
      <c r="E59" s="250" t="s">
        <v>76</v>
      </c>
      <c r="F59" s="239" t="s">
        <v>113</v>
      </c>
      <c r="G59" s="129"/>
      <c r="H59" s="129" t="s">
        <v>76</v>
      </c>
      <c r="I59" s="129" t="s">
        <v>103</v>
      </c>
      <c r="J59" s="129"/>
      <c r="K59" s="111">
        <f>Mileage!CE59</f>
        <v>10211</v>
      </c>
      <c r="L59" s="89"/>
      <c r="M59" s="78"/>
      <c r="N59" s="78"/>
      <c r="O59" s="78"/>
      <c r="P59" s="78"/>
      <c r="Q59" s="78"/>
      <c r="R59" s="78"/>
      <c r="S59" s="78"/>
      <c r="T59" s="79"/>
      <c r="U59" s="79"/>
      <c r="V59" s="77"/>
      <c r="W59" s="149"/>
      <c r="X59" s="79"/>
      <c r="Y59" s="159"/>
      <c r="Z59" s="86"/>
      <c r="AA59" s="162"/>
      <c r="AB59" s="89"/>
      <c r="AC59" s="78"/>
      <c r="AD59" s="78"/>
      <c r="AE59" s="78"/>
      <c r="AF59" s="78"/>
      <c r="AG59" s="78"/>
    </row>
    <row r="60" spans="1:33" s="20" customFormat="1" ht="14.25" customHeight="1" x14ac:dyDescent="0.25">
      <c r="A60" s="70" t="s">
        <v>140</v>
      </c>
      <c r="B60" s="66" t="s">
        <v>139</v>
      </c>
      <c r="C60" s="53" t="s">
        <v>278</v>
      </c>
      <c r="D60" s="255" t="s">
        <v>285</v>
      </c>
      <c r="E60" s="250" t="s">
        <v>76</v>
      </c>
      <c r="F60" s="239" t="s">
        <v>102</v>
      </c>
      <c r="G60" s="129"/>
      <c r="H60" s="129" t="s">
        <v>272</v>
      </c>
      <c r="I60" s="129"/>
      <c r="J60" s="129"/>
      <c r="K60" s="237">
        <f>Mileage!CE60</f>
        <v>8916</v>
      </c>
      <c r="L60" s="89">
        <v>43880</v>
      </c>
      <c r="M60" s="78">
        <v>44201</v>
      </c>
      <c r="N60" s="78">
        <v>44201</v>
      </c>
      <c r="O60" s="78">
        <v>44443</v>
      </c>
      <c r="P60" s="78"/>
      <c r="Q60" s="79"/>
      <c r="R60" s="78"/>
      <c r="S60" s="78"/>
      <c r="T60" s="79"/>
      <c r="U60" s="79"/>
      <c r="V60" s="77"/>
      <c r="W60" s="149"/>
      <c r="X60" s="79"/>
      <c r="Y60" s="159"/>
      <c r="Z60" s="86"/>
      <c r="AA60" s="52">
        <v>44030</v>
      </c>
      <c r="AB60" s="89"/>
      <c r="AC60" s="78"/>
      <c r="AD60" s="78"/>
      <c r="AE60" s="78"/>
      <c r="AF60" s="78"/>
      <c r="AG60" s="78"/>
    </row>
    <row r="61" spans="1:33" s="20" customFormat="1" ht="14.25" customHeight="1" x14ac:dyDescent="0.25">
      <c r="A61" s="70" t="s">
        <v>157</v>
      </c>
      <c r="B61" s="66" t="s">
        <v>158</v>
      </c>
      <c r="C61" s="219" t="s">
        <v>278</v>
      </c>
      <c r="D61" s="251" t="s">
        <v>366</v>
      </c>
      <c r="E61" s="250"/>
      <c r="F61" s="239" t="s">
        <v>102</v>
      </c>
      <c r="G61" s="129"/>
      <c r="H61" s="129"/>
      <c r="I61" s="129"/>
      <c r="J61" s="136"/>
      <c r="K61" s="26">
        <f>Mileage!CE61</f>
        <v>2407</v>
      </c>
      <c r="L61" s="89">
        <v>43813</v>
      </c>
      <c r="M61" s="78"/>
      <c r="N61" s="78"/>
      <c r="O61" s="78"/>
      <c r="P61" s="78"/>
      <c r="Q61" s="79"/>
      <c r="R61" s="78"/>
      <c r="S61" s="78"/>
      <c r="T61" s="79"/>
      <c r="U61" s="79"/>
      <c r="V61" s="77"/>
      <c r="W61" s="149"/>
      <c r="X61" s="79"/>
      <c r="Y61" s="159"/>
      <c r="Z61" s="86"/>
      <c r="AA61" s="52">
        <v>44030</v>
      </c>
      <c r="AB61" s="89"/>
      <c r="AC61" s="78"/>
      <c r="AD61" s="78"/>
      <c r="AE61" s="78"/>
      <c r="AF61" s="78"/>
      <c r="AG61" s="78"/>
    </row>
    <row r="62" spans="1:33" s="20" customFormat="1" ht="14.25" customHeight="1" x14ac:dyDescent="0.25">
      <c r="A62" s="70" t="s">
        <v>191</v>
      </c>
      <c r="B62" s="66" t="s">
        <v>192</v>
      </c>
      <c r="C62" s="216" t="s">
        <v>278</v>
      </c>
      <c r="D62" s="255" t="s">
        <v>336</v>
      </c>
      <c r="E62" s="250"/>
      <c r="F62" s="239"/>
      <c r="G62" s="129"/>
      <c r="H62" s="129"/>
      <c r="I62" s="129"/>
      <c r="J62" s="136"/>
      <c r="K62" s="26">
        <f>Mileage!CE62</f>
        <v>1819</v>
      </c>
      <c r="L62" s="93">
        <v>44076</v>
      </c>
      <c r="M62" s="80"/>
      <c r="N62" s="80"/>
      <c r="O62" s="80"/>
      <c r="P62" s="80"/>
      <c r="Q62" s="81"/>
      <c r="R62" s="80"/>
      <c r="S62" s="80"/>
      <c r="T62" s="81"/>
      <c r="U62" s="81"/>
      <c r="V62" s="83"/>
      <c r="W62" s="151"/>
      <c r="X62" s="79"/>
      <c r="Y62" s="159"/>
      <c r="Z62" s="86"/>
      <c r="AA62" s="95"/>
      <c r="AB62" s="93"/>
      <c r="AC62" s="81"/>
      <c r="AD62" s="80"/>
      <c r="AE62" s="80"/>
      <c r="AF62" s="80"/>
      <c r="AG62" s="80"/>
    </row>
    <row r="63" spans="1:33" s="20" customFormat="1" ht="14.25" customHeight="1" x14ac:dyDescent="0.25">
      <c r="A63" s="266" t="s">
        <v>357</v>
      </c>
      <c r="B63" s="13" t="s">
        <v>356</v>
      </c>
      <c r="C63" s="216"/>
      <c r="D63" s="255"/>
      <c r="E63" s="250"/>
      <c r="F63" s="239"/>
      <c r="G63" s="129" t="s">
        <v>355</v>
      </c>
      <c r="H63" s="129"/>
      <c r="I63" s="129"/>
      <c r="J63" s="136"/>
      <c r="K63" s="26">
        <f>Mileage!CE63</f>
        <v>228</v>
      </c>
      <c r="L63" s="93"/>
      <c r="M63" s="80"/>
      <c r="N63" s="80"/>
      <c r="O63" s="80"/>
      <c r="P63" s="80"/>
      <c r="Q63" s="81"/>
      <c r="R63" s="80"/>
      <c r="S63" s="80"/>
      <c r="T63" s="81"/>
      <c r="U63" s="81"/>
      <c r="V63" s="83"/>
      <c r="W63" s="151"/>
      <c r="X63" s="79"/>
      <c r="Y63" s="159"/>
      <c r="Z63" s="86"/>
      <c r="AA63" s="95"/>
      <c r="AB63" s="93"/>
      <c r="AC63" s="81"/>
      <c r="AD63" s="80"/>
      <c r="AE63" s="80"/>
      <c r="AF63" s="80"/>
      <c r="AG63" s="80"/>
    </row>
    <row r="64" spans="1:33" s="20" customFormat="1" ht="15.75" x14ac:dyDescent="0.25">
      <c r="A64" s="137" t="s">
        <v>106</v>
      </c>
      <c r="B64" s="16" t="s">
        <v>108</v>
      </c>
      <c r="C64" s="53" t="s">
        <v>278</v>
      </c>
      <c r="D64" s="255"/>
      <c r="E64" s="250"/>
      <c r="F64" s="239"/>
      <c r="G64" s="129"/>
      <c r="H64" s="129"/>
      <c r="I64" s="129"/>
      <c r="J64" s="129"/>
      <c r="K64" s="111">
        <f>Mileage!$CE$64</f>
        <v>2687</v>
      </c>
      <c r="L64" s="93"/>
      <c r="M64" s="80"/>
      <c r="N64" s="80"/>
      <c r="O64" s="80"/>
      <c r="P64" s="80"/>
      <c r="Q64" s="81"/>
      <c r="R64" s="80"/>
      <c r="S64" s="80"/>
      <c r="T64" s="81"/>
      <c r="U64" s="81"/>
      <c r="V64" s="83"/>
      <c r="W64" s="151"/>
      <c r="X64" s="79"/>
      <c r="Y64" s="159"/>
      <c r="Z64" s="86"/>
      <c r="AA64" s="95"/>
      <c r="AB64" s="93"/>
      <c r="AC64" s="81"/>
      <c r="AD64" s="116"/>
      <c r="AE64" s="116"/>
      <c r="AF64" s="116"/>
      <c r="AG64" s="116"/>
    </row>
    <row r="65" spans="1:33" s="20" customFormat="1" ht="15.75" x14ac:dyDescent="0.25">
      <c r="A65" s="24" t="s">
        <v>227</v>
      </c>
      <c r="B65" s="16" t="s">
        <v>228</v>
      </c>
      <c r="C65" s="53" t="s">
        <v>278</v>
      </c>
      <c r="D65" s="255"/>
      <c r="E65" s="250"/>
      <c r="F65" s="239"/>
      <c r="G65" s="129"/>
      <c r="H65" s="129"/>
      <c r="I65" s="129"/>
      <c r="J65" s="129"/>
      <c r="K65" s="26">
        <f>Mileage!CE65</f>
        <v>32</v>
      </c>
      <c r="L65" s="52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149"/>
      <c r="X65" s="79"/>
      <c r="Y65" s="159"/>
      <c r="Z65" s="86"/>
      <c r="AA65" s="52"/>
      <c r="AB65" s="77"/>
      <c r="AC65" s="77"/>
      <c r="AD65" s="191"/>
      <c r="AE65" s="191"/>
      <c r="AF65" s="191"/>
      <c r="AG65" s="191"/>
    </row>
    <row r="66" spans="1:33" s="20" customFormat="1" ht="15.75" x14ac:dyDescent="0.25">
      <c r="A66" s="110" t="s">
        <v>177</v>
      </c>
      <c r="B66" s="110" t="s">
        <v>186</v>
      </c>
      <c r="C66" s="216" t="s">
        <v>278</v>
      </c>
      <c r="D66" s="250"/>
      <c r="E66" s="250"/>
      <c r="F66" s="239"/>
      <c r="G66" s="129"/>
      <c r="H66" s="129"/>
      <c r="I66" s="129"/>
      <c r="J66" s="129"/>
      <c r="K66" s="26">
        <f>Mileage!CE66</f>
        <v>1094</v>
      </c>
      <c r="L66" s="52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149"/>
      <c r="X66" s="79"/>
      <c r="Y66" s="159"/>
      <c r="Z66" s="86"/>
      <c r="AA66" s="52"/>
      <c r="AB66" s="77"/>
      <c r="AC66" s="77"/>
      <c r="AD66" s="77"/>
      <c r="AE66" s="77"/>
      <c r="AF66" s="77"/>
      <c r="AG66" s="77"/>
    </row>
    <row r="67" spans="1:33" s="20" customFormat="1" ht="15.75" x14ac:dyDescent="0.25">
      <c r="A67" s="35" t="s">
        <v>48</v>
      </c>
      <c r="B67" s="13" t="s">
        <v>49</v>
      </c>
      <c r="C67" s="53" t="s">
        <v>278</v>
      </c>
      <c r="D67" s="255"/>
      <c r="E67" s="250" t="s">
        <v>283</v>
      </c>
      <c r="F67" s="239"/>
      <c r="G67" s="129"/>
      <c r="H67" s="129"/>
      <c r="I67" s="129"/>
      <c r="J67" s="129"/>
      <c r="K67" s="111">
        <f>Mileage!CE67</f>
        <v>5762</v>
      </c>
      <c r="L67" s="52"/>
      <c r="M67" s="77"/>
      <c r="N67" s="77"/>
      <c r="O67" s="77"/>
      <c r="P67" s="77"/>
      <c r="Q67" s="77"/>
      <c r="R67" s="77"/>
      <c r="S67" s="77"/>
      <c r="T67" s="82"/>
      <c r="U67" s="82"/>
      <c r="V67" s="77"/>
      <c r="W67" s="149"/>
      <c r="X67" s="79"/>
      <c r="Y67" s="159"/>
      <c r="Z67" s="86"/>
      <c r="AA67" s="52"/>
      <c r="AB67" s="52"/>
      <c r="AC67" s="77"/>
      <c r="AD67" s="77"/>
      <c r="AE67" s="77"/>
      <c r="AF67" s="77"/>
      <c r="AG67" s="77"/>
    </row>
    <row r="68" spans="1:33" s="20" customFormat="1" ht="15.75" x14ac:dyDescent="0.25">
      <c r="A68" s="23" t="s">
        <v>83</v>
      </c>
      <c r="B68" s="143" t="s">
        <v>84</v>
      </c>
      <c r="C68" s="53"/>
      <c r="D68" s="255" t="s">
        <v>345</v>
      </c>
      <c r="E68" s="250" t="s">
        <v>76</v>
      </c>
      <c r="F68" s="239" t="s">
        <v>349</v>
      </c>
      <c r="G68" s="129" t="s">
        <v>124</v>
      </c>
      <c r="H68" s="129" t="s">
        <v>76</v>
      </c>
      <c r="I68" s="129" t="s">
        <v>67</v>
      </c>
      <c r="J68" s="129" t="s">
        <v>73</v>
      </c>
      <c r="K68" s="111">
        <f>Mileage!CE68</f>
        <v>28563</v>
      </c>
      <c r="L68" s="89">
        <v>42556</v>
      </c>
      <c r="M68" s="78">
        <v>42647</v>
      </c>
      <c r="N68" s="78">
        <v>42647</v>
      </c>
      <c r="O68" s="78">
        <v>42647</v>
      </c>
      <c r="P68" s="78">
        <v>43011</v>
      </c>
      <c r="Q68" s="79">
        <v>43449</v>
      </c>
      <c r="R68" s="78">
        <v>43813</v>
      </c>
      <c r="S68" s="78">
        <v>44201</v>
      </c>
      <c r="T68" s="79"/>
      <c r="U68" s="79"/>
      <c r="V68" s="77"/>
      <c r="W68" s="149"/>
      <c r="X68" s="79"/>
      <c r="Y68" s="159"/>
      <c r="Z68" s="86"/>
      <c r="AA68" s="52">
        <v>42540</v>
      </c>
      <c r="AB68" s="89"/>
      <c r="AC68" s="78"/>
      <c r="AD68" s="78"/>
      <c r="AE68" s="78"/>
      <c r="AF68" s="78"/>
      <c r="AG68" s="78"/>
    </row>
    <row r="69" spans="1:33" s="20" customFormat="1" ht="15.75" x14ac:dyDescent="0.25">
      <c r="A69" s="73" t="s">
        <v>95</v>
      </c>
      <c r="B69" s="141" t="s">
        <v>96</v>
      </c>
      <c r="C69" s="53" t="s">
        <v>278</v>
      </c>
      <c r="D69" s="255" t="s">
        <v>279</v>
      </c>
      <c r="E69" s="250"/>
      <c r="F69" s="239"/>
      <c r="G69" s="129"/>
      <c r="H69" s="129"/>
      <c r="I69" s="129"/>
      <c r="J69" s="129"/>
      <c r="K69" s="111">
        <f>Mileage!CE69</f>
        <v>9317</v>
      </c>
      <c r="L69" s="52">
        <v>43620</v>
      </c>
      <c r="M69" s="77">
        <v>43813</v>
      </c>
      <c r="N69" s="77">
        <v>43813</v>
      </c>
      <c r="O69" s="77">
        <v>44201</v>
      </c>
      <c r="P69" s="77"/>
      <c r="Q69" s="77"/>
      <c r="R69" s="77"/>
      <c r="S69" s="77"/>
      <c r="T69" s="82"/>
      <c r="U69" s="82"/>
      <c r="V69" s="77"/>
      <c r="W69" s="149"/>
      <c r="X69" s="79"/>
      <c r="Y69" s="159"/>
      <c r="Z69" s="86"/>
      <c r="AA69" s="52"/>
      <c r="AB69" s="52"/>
      <c r="AC69" s="77"/>
      <c r="AD69" s="77"/>
      <c r="AE69" s="77"/>
      <c r="AF69" s="77"/>
      <c r="AG69" s="77"/>
    </row>
    <row r="70" spans="1:33" s="12" customFormat="1" ht="15.75" x14ac:dyDescent="0.25">
      <c r="A70" s="25" t="s">
        <v>54</v>
      </c>
      <c r="B70" s="66" t="s">
        <v>53</v>
      </c>
      <c r="C70" s="216" t="s">
        <v>278</v>
      </c>
      <c r="D70" s="250" t="s">
        <v>345</v>
      </c>
      <c r="E70" s="250"/>
      <c r="F70" s="239" t="s">
        <v>350</v>
      </c>
      <c r="G70" s="129" t="s">
        <v>345</v>
      </c>
      <c r="H70" s="129"/>
      <c r="I70" s="129"/>
      <c r="J70" s="129"/>
      <c r="K70" s="111">
        <f>Mileage!CE70</f>
        <v>4533</v>
      </c>
      <c r="L70" s="52">
        <v>43620</v>
      </c>
      <c r="M70" s="77">
        <v>44201</v>
      </c>
      <c r="N70" s="77">
        <v>44422</v>
      </c>
      <c r="O70" s="77"/>
      <c r="P70" s="77"/>
      <c r="Q70" s="77"/>
      <c r="R70" s="77"/>
      <c r="S70" s="77"/>
      <c r="T70" s="82"/>
      <c r="U70" s="82"/>
      <c r="V70" s="77"/>
      <c r="W70" s="149"/>
      <c r="X70" s="79"/>
      <c r="Y70" s="159"/>
      <c r="Z70" s="86"/>
      <c r="AA70" s="52"/>
      <c r="AB70" s="52"/>
      <c r="AC70" s="77"/>
      <c r="AD70" s="77"/>
      <c r="AE70" s="77"/>
      <c r="AF70" s="77"/>
      <c r="AG70" s="77"/>
    </row>
    <row r="71" spans="1:33" s="20" customFormat="1" ht="15.75" x14ac:dyDescent="0.25">
      <c r="A71" s="74" t="s">
        <v>118</v>
      </c>
      <c r="B71" s="13" t="s">
        <v>119</v>
      </c>
      <c r="C71" s="53"/>
      <c r="D71" s="255"/>
      <c r="E71" s="250"/>
      <c r="F71" s="239"/>
      <c r="G71" s="129"/>
      <c r="H71" s="129"/>
      <c r="I71" s="129"/>
      <c r="J71" s="129"/>
      <c r="K71" s="111">
        <f>Mileage!CE72</f>
        <v>2013</v>
      </c>
      <c r="L71" s="228"/>
      <c r="M71" s="90"/>
      <c r="N71" s="90"/>
      <c r="O71" s="90"/>
      <c r="P71" s="90"/>
      <c r="Q71" s="90"/>
      <c r="R71" s="90"/>
      <c r="S71" s="90"/>
      <c r="T71" s="91"/>
      <c r="U71" s="91"/>
      <c r="V71" s="90"/>
      <c r="W71" s="152"/>
      <c r="X71" s="157"/>
      <c r="Y71" s="161"/>
      <c r="Z71" s="154"/>
      <c r="AA71" s="52"/>
      <c r="AB71" s="52"/>
      <c r="AC71" s="77"/>
      <c r="AD71" s="77"/>
      <c r="AE71" s="77"/>
      <c r="AF71" s="77"/>
      <c r="AG71" s="77"/>
    </row>
    <row r="72" spans="1:33" s="20" customFormat="1" ht="15.75" x14ac:dyDescent="0.25">
      <c r="A72" s="25" t="s">
        <v>93</v>
      </c>
      <c r="B72" s="13" t="s">
        <v>94</v>
      </c>
      <c r="C72" s="216" t="s">
        <v>278</v>
      </c>
      <c r="D72" s="250"/>
      <c r="E72" s="250"/>
      <c r="F72" s="239"/>
      <c r="G72" s="129"/>
      <c r="H72" s="129"/>
      <c r="I72" s="129"/>
      <c r="J72" s="129"/>
      <c r="K72" s="111">
        <f>Mileage!CE72</f>
        <v>2013</v>
      </c>
      <c r="L72" s="52"/>
      <c r="M72" s="77"/>
      <c r="N72" s="77"/>
      <c r="O72" s="77"/>
      <c r="P72" s="77"/>
      <c r="Q72" s="77"/>
      <c r="R72" s="77"/>
      <c r="S72" s="77"/>
      <c r="T72" s="82"/>
      <c r="U72" s="82"/>
      <c r="V72" s="77"/>
      <c r="W72" s="149"/>
      <c r="X72" s="79"/>
      <c r="Y72" s="159"/>
      <c r="Z72" s="86"/>
      <c r="AA72" s="52"/>
      <c r="AB72" s="52"/>
      <c r="AC72" s="77"/>
      <c r="AD72" s="77"/>
      <c r="AE72" s="77"/>
      <c r="AF72" s="77"/>
      <c r="AG72" s="77"/>
    </row>
    <row r="73" spans="1:33" s="20" customFormat="1" ht="15.75" x14ac:dyDescent="0.25">
      <c r="A73" s="25" t="s">
        <v>180</v>
      </c>
      <c r="B73" s="13" t="s">
        <v>181</v>
      </c>
      <c r="C73" s="53"/>
      <c r="D73" s="255"/>
      <c r="E73" s="250"/>
      <c r="F73" s="239"/>
      <c r="G73" s="129"/>
      <c r="H73" s="129"/>
      <c r="I73" s="129"/>
      <c r="J73" s="129"/>
      <c r="K73" s="111">
        <f>Mileage!CE73</f>
        <v>270</v>
      </c>
      <c r="L73" s="52"/>
      <c r="M73" s="77"/>
      <c r="N73" s="77"/>
      <c r="O73" s="77"/>
      <c r="P73" s="77"/>
      <c r="Q73" s="77"/>
      <c r="R73" s="77"/>
      <c r="S73" s="77"/>
      <c r="T73" s="82"/>
      <c r="U73" s="82"/>
      <c r="V73" s="77"/>
      <c r="W73" s="149"/>
      <c r="X73" s="79"/>
      <c r="Y73" s="159"/>
      <c r="Z73" s="86"/>
      <c r="AA73" s="52"/>
      <c r="AB73" s="52"/>
      <c r="AC73" s="77"/>
      <c r="AD73" s="77"/>
      <c r="AE73" s="77"/>
      <c r="AF73" s="77"/>
      <c r="AG73" s="77"/>
    </row>
    <row r="74" spans="1:33" s="20" customFormat="1" ht="15.75" x14ac:dyDescent="0.25">
      <c r="A74" s="13" t="s">
        <v>252</v>
      </c>
      <c r="B74" s="66" t="s">
        <v>269</v>
      </c>
      <c r="C74" s="53" t="s">
        <v>278</v>
      </c>
      <c r="D74" s="255" t="s">
        <v>336</v>
      </c>
      <c r="E74" s="250" t="s">
        <v>76</v>
      </c>
      <c r="F74" s="239" t="s">
        <v>366</v>
      </c>
      <c r="G74" s="129"/>
      <c r="H74" s="129"/>
      <c r="I74" s="129"/>
      <c r="J74" s="129"/>
      <c r="K74" s="238">
        <f>Mileage!CE74</f>
        <v>8676</v>
      </c>
      <c r="L74" s="52">
        <v>44378</v>
      </c>
      <c r="M74" s="77">
        <v>44450</v>
      </c>
      <c r="N74" s="77">
        <v>44374</v>
      </c>
      <c r="O74" s="77">
        <v>44375</v>
      </c>
      <c r="P74" s="77"/>
      <c r="Q74" s="77"/>
      <c r="R74" s="77"/>
      <c r="S74" s="77"/>
      <c r="T74" s="82"/>
      <c r="U74" s="82"/>
      <c r="V74" s="77"/>
      <c r="W74" s="149"/>
      <c r="X74" s="79"/>
      <c r="Y74" s="159"/>
      <c r="Z74" s="86"/>
      <c r="AA74" s="52"/>
      <c r="AB74" s="52"/>
      <c r="AC74" s="77"/>
      <c r="AD74" s="77"/>
      <c r="AE74" s="77"/>
      <c r="AF74" s="77"/>
      <c r="AG74" s="77"/>
    </row>
    <row r="75" spans="1:33" s="20" customFormat="1" ht="15.75" x14ac:dyDescent="0.25">
      <c r="A75" s="13" t="s">
        <v>194</v>
      </c>
      <c r="B75" s="13" t="s">
        <v>193</v>
      </c>
      <c r="C75" s="216"/>
      <c r="D75" s="250"/>
      <c r="E75" s="250"/>
      <c r="F75" s="239"/>
      <c r="G75" s="129"/>
      <c r="H75" s="129"/>
      <c r="I75" s="129"/>
      <c r="J75" s="129"/>
      <c r="K75" s="26">
        <f>Mileage!CE75</f>
        <v>383</v>
      </c>
      <c r="L75" s="52"/>
      <c r="M75" s="77"/>
      <c r="N75" s="77"/>
      <c r="O75" s="77"/>
      <c r="P75" s="77"/>
      <c r="Q75" s="77"/>
      <c r="R75" s="77"/>
      <c r="S75" s="77"/>
      <c r="T75" s="82"/>
      <c r="U75" s="82"/>
      <c r="V75" s="77"/>
      <c r="W75" s="149"/>
      <c r="X75" s="79"/>
      <c r="Y75" s="159"/>
      <c r="Z75" s="86"/>
      <c r="AA75" s="52"/>
      <c r="AB75" s="52"/>
      <c r="AC75" s="77"/>
      <c r="AD75" s="77"/>
      <c r="AE75" s="77"/>
      <c r="AF75" s="77"/>
      <c r="AG75" s="77"/>
    </row>
    <row r="76" spans="1:33" s="20" customFormat="1" ht="15.75" x14ac:dyDescent="0.25">
      <c r="A76" s="25" t="s">
        <v>206</v>
      </c>
      <c r="B76" s="13" t="s">
        <v>207</v>
      </c>
      <c r="C76" s="216"/>
      <c r="D76" s="250"/>
      <c r="E76" s="250"/>
      <c r="F76" s="239"/>
      <c r="G76" s="129"/>
      <c r="H76" s="129"/>
      <c r="I76" s="129"/>
      <c r="J76" s="129"/>
      <c r="K76" s="26">
        <f>Mileage!CE76</f>
        <v>108</v>
      </c>
      <c r="L76" s="52"/>
      <c r="M76" s="77"/>
      <c r="N76" s="77"/>
      <c r="O76" s="77"/>
      <c r="P76" s="77"/>
      <c r="Q76" s="77"/>
      <c r="R76" s="77"/>
      <c r="S76" s="77"/>
      <c r="T76" s="82"/>
      <c r="U76" s="82"/>
      <c r="V76" s="77"/>
      <c r="W76" s="149"/>
      <c r="X76" s="79"/>
      <c r="Y76" s="159"/>
      <c r="Z76" s="86"/>
      <c r="AA76" s="52"/>
      <c r="AB76" s="52"/>
      <c r="AC76" s="77"/>
      <c r="AD76" s="77"/>
      <c r="AE76" s="77"/>
      <c r="AF76" s="77"/>
      <c r="AG76" s="77"/>
    </row>
    <row r="77" spans="1:33" s="20" customFormat="1" ht="15.75" x14ac:dyDescent="0.25">
      <c r="A77" s="25" t="s">
        <v>354</v>
      </c>
      <c r="B77" s="13" t="s">
        <v>358</v>
      </c>
      <c r="C77" s="217" t="s">
        <v>278</v>
      </c>
      <c r="D77" s="256" t="s">
        <v>279</v>
      </c>
      <c r="E77" s="251" t="s">
        <v>345</v>
      </c>
      <c r="F77" s="239"/>
      <c r="G77" s="129" t="s">
        <v>355</v>
      </c>
      <c r="H77" s="129"/>
      <c r="I77" s="129"/>
      <c r="J77" s="129"/>
      <c r="K77" s="26">
        <f>Mileage!CE77</f>
        <v>1954</v>
      </c>
      <c r="L77" s="52"/>
      <c r="M77" s="77"/>
      <c r="N77" s="77"/>
      <c r="O77" s="77"/>
      <c r="P77" s="77"/>
      <c r="Q77" s="77"/>
      <c r="R77" s="77"/>
      <c r="S77" s="77"/>
      <c r="T77" s="82"/>
      <c r="U77" s="82"/>
      <c r="V77" s="77"/>
      <c r="W77" s="149"/>
      <c r="X77" s="79"/>
      <c r="Y77" s="159"/>
      <c r="Z77" s="86"/>
      <c r="AA77" s="52"/>
      <c r="AB77" s="52"/>
      <c r="AC77" s="77"/>
      <c r="AD77" s="77"/>
      <c r="AE77" s="77"/>
      <c r="AF77" s="77"/>
      <c r="AG77" s="77"/>
    </row>
    <row r="78" spans="1:33" s="20" customFormat="1" ht="15.75" x14ac:dyDescent="0.25">
      <c r="A78" s="22" t="s">
        <v>50</v>
      </c>
      <c r="B78" s="13" t="s">
        <v>38</v>
      </c>
      <c r="C78" s="53"/>
      <c r="D78" s="86"/>
      <c r="E78" s="250"/>
      <c r="F78" s="239"/>
      <c r="G78" s="129"/>
      <c r="H78" s="129"/>
      <c r="I78" s="129" t="s">
        <v>67</v>
      </c>
      <c r="J78" s="129"/>
      <c r="K78" s="111">
        <f>Mileage!CE78</f>
        <v>1941</v>
      </c>
      <c r="L78" s="52"/>
      <c r="M78" s="77"/>
      <c r="N78" s="77"/>
      <c r="O78" s="77"/>
      <c r="P78" s="77"/>
      <c r="Q78" s="77"/>
      <c r="R78" s="77"/>
      <c r="S78" s="77"/>
      <c r="T78" s="82"/>
      <c r="U78" s="82"/>
      <c r="V78" s="77"/>
      <c r="W78" s="149"/>
      <c r="X78" s="79"/>
      <c r="Y78" s="159"/>
      <c r="Z78" s="86"/>
      <c r="AA78" s="52"/>
      <c r="AB78" s="52"/>
      <c r="AC78" s="77"/>
      <c r="AD78" s="77"/>
      <c r="AE78" s="77"/>
      <c r="AF78" s="77"/>
      <c r="AG78" s="77"/>
    </row>
    <row r="79" spans="1:33" s="4" customFormat="1" ht="14.25" customHeight="1" thickBot="1" x14ac:dyDescent="0.3">
      <c r="A79" s="51" t="s">
        <v>210</v>
      </c>
      <c r="B79" s="213" t="s">
        <v>211</v>
      </c>
      <c r="C79" s="248"/>
      <c r="D79" s="259"/>
      <c r="E79" s="253"/>
      <c r="F79" s="170"/>
      <c r="G79" s="167"/>
      <c r="H79" s="167"/>
      <c r="I79" s="167"/>
      <c r="J79" s="167"/>
      <c r="K79" s="174">
        <f>Mileage!CE79</f>
        <v>0</v>
      </c>
      <c r="L79" s="229"/>
      <c r="M79" s="168"/>
      <c r="N79" s="168"/>
      <c r="O79" s="168"/>
      <c r="P79" s="169"/>
      <c r="Q79" s="168"/>
      <c r="R79" s="168"/>
      <c r="S79" s="168"/>
      <c r="T79" s="168"/>
      <c r="U79" s="168"/>
      <c r="V79" s="168"/>
      <c r="W79" s="168"/>
      <c r="X79" s="168"/>
      <c r="Y79" s="168"/>
      <c r="Z79" s="171"/>
      <c r="AA79" s="170"/>
      <c r="AB79" s="167"/>
      <c r="AC79" s="167"/>
      <c r="AD79" s="167"/>
      <c r="AE79" s="167"/>
      <c r="AF79" s="167"/>
      <c r="AG79" s="167"/>
    </row>
  </sheetData>
  <sheetProtection algorithmName="SHA-512" hashValue="RHvCeWK46Cstti+R17KXRoaWQRmxOrscvY15NIGUz0kaVkgJw3MGV9LY9qyTUDlP6dVdy2Dd3GdClM4tLw9esw==" saltValue="H5Ambw8SKCRBtxr4Ny+VOA==" spinCount="100000" sheet="1" objects="1" scenarios="1"/>
  <sortState ref="A101:AJ102">
    <sortCondition ref="A101"/>
  </sortState>
  <mergeCells count="27">
    <mergeCell ref="A1:A2"/>
    <mergeCell ref="B1:B2"/>
    <mergeCell ref="F1:J1"/>
    <mergeCell ref="C1:D1"/>
    <mergeCell ref="AF1:AF2"/>
    <mergeCell ref="U1:U2"/>
    <mergeCell ref="AB1:AB2"/>
    <mergeCell ref="AC1:AC2"/>
    <mergeCell ref="L1:L2"/>
    <mergeCell ref="K1:K2"/>
    <mergeCell ref="Y1:Y2"/>
    <mergeCell ref="Z1:Z2"/>
    <mergeCell ref="AG1:AG2"/>
    <mergeCell ref="AA1:AA2"/>
    <mergeCell ref="M1:M2"/>
    <mergeCell ref="N1:N2"/>
    <mergeCell ref="O1:O2"/>
    <mergeCell ref="P1:P2"/>
    <mergeCell ref="Q1:Q2"/>
    <mergeCell ref="R1:R2"/>
    <mergeCell ref="S1:S2"/>
    <mergeCell ref="V1:V2"/>
    <mergeCell ref="AD1:AD2"/>
    <mergeCell ref="X1:X2"/>
    <mergeCell ref="W1:W2"/>
    <mergeCell ref="AE1:AE2"/>
    <mergeCell ref="T1:T2"/>
  </mergeCells>
  <pageMargins left="0.7" right="0.7" top="0.75" bottom="0.75" header="0.3" footer="0.3"/>
  <pageSetup scale="29" fitToHeight="0" orientation="landscape" r:id="rId1"/>
  <headerFooter>
    <oddHeader>&amp;LCVMA Chapter 27-3&amp;CROAD WARRIOR OVERALL TRACKING&amp;Ras of 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84"/>
  <sheetViews>
    <sheetView zoomScaleNormal="100" zoomScaleSheetLayoutView="89" workbookViewId="0">
      <pane xSplit="7" ySplit="2" topLeftCell="H42" activePane="bottomRight" state="frozen"/>
      <selection pane="topRight" activeCell="K1" sqref="K1"/>
      <selection pane="bottomLeft" activeCell="A3" sqref="A3"/>
      <selection pane="bottomRight" activeCell="BA18" sqref="BA18"/>
    </sheetView>
  </sheetViews>
  <sheetFormatPr defaultColWidth="15.140625" defaultRowHeight="15" customHeight="1" x14ac:dyDescent="0.25"/>
  <cols>
    <col min="1" max="1" width="39.85546875" style="9" bestFit="1" customWidth="1"/>
    <col min="2" max="2" width="13.42578125" style="8" customWidth="1"/>
    <col min="3" max="3" width="5.5703125" style="128" bestFit="1" customWidth="1"/>
    <col min="4" max="4" width="5.5703125" style="128" customWidth="1"/>
    <col min="5" max="5" width="5.5703125" style="5" bestFit="1" customWidth="1"/>
    <col min="6" max="6" width="5.5703125" style="1" customWidth="1"/>
    <col min="7" max="7" width="5.5703125" style="1" bestFit="1" customWidth="1"/>
    <col min="8" max="8" width="5.5703125" style="1" customWidth="1"/>
    <col min="9" max="9" width="5.5703125" style="1" bestFit="1" customWidth="1"/>
    <col min="10" max="10" width="5.5703125" style="1" customWidth="1"/>
    <col min="11" max="11" width="7.42578125" style="1" customWidth="1"/>
    <col min="12" max="15" width="7.7109375" style="1" customWidth="1"/>
    <col min="16" max="18" width="5" style="1" customWidth="1"/>
    <col min="19" max="19" width="4.42578125" style="1" bestFit="1" customWidth="1"/>
    <col min="20" max="26" width="6.140625" style="1" customWidth="1"/>
    <col min="27" max="29" width="6.85546875" style="1" bestFit="1" customWidth="1"/>
    <col min="30" max="30" width="3.85546875" style="1" bestFit="1" customWidth="1"/>
    <col min="31" max="32" width="6.85546875" style="1" bestFit="1" customWidth="1"/>
    <col min="33" max="33" width="6.85546875" style="1" customWidth="1"/>
    <col min="34" max="34" width="9.85546875" style="1" bestFit="1" customWidth="1"/>
    <col min="35" max="36" width="6.85546875" style="1" bestFit="1" customWidth="1"/>
    <col min="37" max="37" width="9.85546875" style="1" bestFit="1" customWidth="1"/>
    <col min="38" max="38" width="4.42578125" style="1" bestFit="1" customWidth="1"/>
    <col min="39" max="39" width="7.140625" style="1" customWidth="1"/>
    <col min="40" max="40" width="9.85546875" style="1" bestFit="1" customWidth="1"/>
    <col min="41" max="41" width="6.85546875" style="1" bestFit="1" customWidth="1"/>
    <col min="42" max="42" width="7.42578125" style="1" customWidth="1"/>
    <col min="43" max="43" width="7.140625" style="1" customWidth="1"/>
    <col min="44" max="44" width="3.85546875" style="1" bestFit="1" customWidth="1"/>
    <col min="45" max="46" width="7.140625" style="1" customWidth="1"/>
    <col min="47" max="47" width="6.85546875" style="5" bestFit="1" customWidth="1"/>
    <col min="48" max="48" width="3.85546875" style="1" bestFit="1" customWidth="1"/>
    <col min="49" max="49" width="6.5703125" style="5" customWidth="1"/>
    <col min="50" max="50" width="6.85546875" style="5" bestFit="1" customWidth="1"/>
    <col min="51" max="51" width="9.85546875" style="5" customWidth="1"/>
    <col min="52" max="52" width="6.5703125" style="1" customWidth="1"/>
    <col min="53" max="53" width="6.85546875" style="5" bestFit="1" customWidth="1"/>
    <col min="54" max="56" width="6.85546875" style="5" customWidth="1"/>
    <col min="57" max="58" width="6.28515625" style="1" customWidth="1"/>
    <col min="59" max="59" width="7.85546875" style="1" bestFit="1" customWidth="1"/>
    <col min="60" max="61" width="7.85546875" style="1" customWidth="1"/>
    <col min="62" max="74" width="6.7109375" style="1" customWidth="1"/>
    <col min="75" max="78" width="6.7109375" style="1" hidden="1" customWidth="1"/>
    <col min="79" max="81" width="7.85546875" style="1" hidden="1" customWidth="1"/>
    <col min="82" max="82" width="7.85546875" style="1" bestFit="1" customWidth="1"/>
    <col min="83" max="83" width="9.85546875" style="1" customWidth="1"/>
    <col min="84" max="84" width="3.28515625" style="1" customWidth="1"/>
    <col min="85" max="85" width="5.5703125" style="1" customWidth="1"/>
    <col min="86" max="16384" width="15.140625" style="1"/>
  </cols>
  <sheetData>
    <row r="1" spans="1:84" ht="45" customHeight="1" thickBot="1" x14ac:dyDescent="0.3">
      <c r="A1" s="113">
        <v>2020</v>
      </c>
      <c r="B1" s="205"/>
      <c r="C1" s="312" t="s">
        <v>198</v>
      </c>
      <c r="D1" s="312"/>
      <c r="E1" s="312"/>
      <c r="F1" s="312"/>
      <c r="G1" s="312"/>
      <c r="H1" s="312"/>
      <c r="I1" s="312"/>
      <c r="J1" s="312"/>
      <c r="K1" s="306" t="s">
        <v>197</v>
      </c>
      <c r="L1" s="307"/>
      <c r="M1" s="206"/>
      <c r="N1" s="206"/>
      <c r="O1" s="206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308" t="s">
        <v>41</v>
      </c>
      <c r="BX1" s="309"/>
      <c r="BY1" s="309"/>
      <c r="BZ1" s="309"/>
      <c r="CA1" s="309"/>
      <c r="CB1" s="310"/>
      <c r="CC1" s="310"/>
      <c r="CD1" s="311"/>
      <c r="CE1" s="181" t="s">
        <v>35</v>
      </c>
    </row>
    <row r="2" spans="1:84" ht="140.25" customHeight="1" x14ac:dyDescent="0.25">
      <c r="A2" s="112" t="s">
        <v>1</v>
      </c>
      <c r="B2" s="200" t="s">
        <v>0</v>
      </c>
      <c r="C2" s="201" t="s">
        <v>166</v>
      </c>
      <c r="D2" s="202" t="s">
        <v>224</v>
      </c>
      <c r="E2" s="202" t="s">
        <v>273</v>
      </c>
      <c r="F2" s="202" t="s">
        <v>274</v>
      </c>
      <c r="G2" s="202" t="s">
        <v>236</v>
      </c>
      <c r="H2" s="202" t="s">
        <v>338</v>
      </c>
      <c r="I2" s="202" t="s">
        <v>275</v>
      </c>
      <c r="J2" s="202" t="s">
        <v>225</v>
      </c>
      <c r="K2" s="7" t="s">
        <v>221</v>
      </c>
      <c r="L2" s="7" t="s">
        <v>223</v>
      </c>
      <c r="M2" s="179" t="s">
        <v>214</v>
      </c>
      <c r="N2" s="179" t="s">
        <v>215</v>
      </c>
      <c r="O2" s="179" t="s">
        <v>260</v>
      </c>
      <c r="P2" s="182" t="s">
        <v>188</v>
      </c>
      <c r="Q2" s="182" t="s">
        <v>226</v>
      </c>
      <c r="R2" s="182" t="s">
        <v>229</v>
      </c>
      <c r="S2" s="182" t="s">
        <v>161</v>
      </c>
      <c r="T2" s="182" t="s">
        <v>230</v>
      </c>
      <c r="U2" s="182" t="s">
        <v>234</v>
      </c>
      <c r="V2" s="182" t="s">
        <v>233</v>
      </c>
      <c r="W2" s="182" t="s">
        <v>259</v>
      </c>
      <c r="X2" s="182" t="s">
        <v>219</v>
      </c>
      <c r="Y2" s="182" t="s">
        <v>218</v>
      </c>
      <c r="Z2" s="182" t="s">
        <v>235</v>
      </c>
      <c r="AA2" s="182" t="s">
        <v>232</v>
      </c>
      <c r="AB2" s="182" t="s">
        <v>342</v>
      </c>
      <c r="AC2" s="182" t="s">
        <v>238</v>
      </c>
      <c r="AD2" s="182" t="s">
        <v>162</v>
      </c>
      <c r="AE2" s="182" t="s">
        <v>237</v>
      </c>
      <c r="AF2" s="182" t="s">
        <v>241</v>
      </c>
      <c r="AG2" s="182" t="s">
        <v>327</v>
      </c>
      <c r="AH2" s="182" t="s">
        <v>220</v>
      </c>
      <c r="AI2" s="182" t="s">
        <v>255</v>
      </c>
      <c r="AJ2" s="182" t="s">
        <v>243</v>
      </c>
      <c r="AK2" s="182" t="s">
        <v>244</v>
      </c>
      <c r="AL2" s="182" t="s">
        <v>246</v>
      </c>
      <c r="AM2" s="182" t="s">
        <v>245</v>
      </c>
      <c r="AN2" s="182" t="s">
        <v>242</v>
      </c>
      <c r="AO2" s="199" t="s">
        <v>249</v>
      </c>
      <c r="AP2" s="182" t="s">
        <v>253</v>
      </c>
      <c r="AQ2" s="182" t="s">
        <v>258</v>
      </c>
      <c r="AR2" s="182" t="s">
        <v>189</v>
      </c>
      <c r="AS2" s="182" t="s">
        <v>262</v>
      </c>
      <c r="AT2" s="182" t="s">
        <v>328</v>
      </c>
      <c r="AU2" s="182" t="s">
        <v>261</v>
      </c>
      <c r="AV2" s="182" t="s">
        <v>163</v>
      </c>
      <c r="AW2" s="182" t="s">
        <v>257</v>
      </c>
      <c r="AX2" s="182" t="s">
        <v>324</v>
      </c>
      <c r="AY2" s="182" t="s">
        <v>256</v>
      </c>
      <c r="AZ2" s="182" t="s">
        <v>254</v>
      </c>
      <c r="BA2" s="182" t="s">
        <v>265</v>
      </c>
      <c r="BB2" s="182" t="s">
        <v>264</v>
      </c>
      <c r="BC2" s="182" t="s">
        <v>263</v>
      </c>
      <c r="BD2" s="182" t="s">
        <v>266</v>
      </c>
      <c r="BE2" s="183" t="s">
        <v>267</v>
      </c>
      <c r="BF2" s="183" t="s">
        <v>268</v>
      </c>
      <c r="BG2" s="183" t="s">
        <v>222</v>
      </c>
      <c r="BH2" s="183" t="s">
        <v>270</v>
      </c>
      <c r="BI2" s="183" t="s">
        <v>271</v>
      </c>
      <c r="BJ2" s="264" t="s">
        <v>322</v>
      </c>
      <c r="BK2" s="264" t="s">
        <v>323</v>
      </c>
      <c r="BL2" s="264" t="s">
        <v>325</v>
      </c>
      <c r="BM2" s="264" t="s">
        <v>326</v>
      </c>
      <c r="BN2" s="264" t="s">
        <v>330</v>
      </c>
      <c r="BO2" s="264" t="s">
        <v>331</v>
      </c>
      <c r="BP2" s="264" t="s">
        <v>337</v>
      </c>
      <c r="BQ2" s="264" t="s">
        <v>339</v>
      </c>
      <c r="BR2" s="264" t="s">
        <v>340</v>
      </c>
      <c r="BS2" s="264" t="s">
        <v>341</v>
      </c>
      <c r="BT2" s="264" t="s">
        <v>353</v>
      </c>
      <c r="BU2" s="264" t="s">
        <v>365</v>
      </c>
      <c r="BV2" s="264" t="s">
        <v>359</v>
      </c>
      <c r="BW2" s="265" t="s">
        <v>36</v>
      </c>
      <c r="BX2" s="184" t="s">
        <v>37</v>
      </c>
      <c r="BY2" s="185" t="s">
        <v>40</v>
      </c>
      <c r="BZ2" s="186" t="s">
        <v>61</v>
      </c>
      <c r="CA2" s="189" t="s">
        <v>82</v>
      </c>
      <c r="CB2" s="203" t="s">
        <v>107</v>
      </c>
      <c r="CC2" s="204" t="s">
        <v>160</v>
      </c>
      <c r="CD2" s="204" t="s">
        <v>213</v>
      </c>
      <c r="CE2" s="188"/>
    </row>
    <row r="3" spans="1:84" s="39" customFormat="1" ht="15.75" x14ac:dyDescent="0.25">
      <c r="A3" s="18" t="s">
        <v>15</v>
      </c>
      <c r="B3" s="10" t="s">
        <v>14</v>
      </c>
      <c r="C3" s="125"/>
      <c r="D3" s="175"/>
      <c r="E3" s="19"/>
      <c r="F3" s="36"/>
      <c r="G3" s="36"/>
      <c r="H3" s="36"/>
      <c r="I3" s="36"/>
      <c r="J3" s="36"/>
      <c r="K3" s="22"/>
      <c r="L3" s="26"/>
      <c r="M3" s="16"/>
      <c r="N3" s="16"/>
      <c r="O3" s="16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37">
        <v>30</v>
      </c>
      <c r="AU3" s="50"/>
      <c r="AV3" s="25"/>
      <c r="AW3" s="50"/>
      <c r="AX3" s="50"/>
      <c r="AY3" s="50"/>
      <c r="AZ3" s="25"/>
      <c r="BA3" s="50"/>
      <c r="BB3" s="50"/>
      <c r="BC3" s="50"/>
      <c r="BD3" s="50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63"/>
      <c r="BX3" s="11"/>
      <c r="BY3" s="11"/>
      <c r="BZ3" s="11">
        <f>SUM(C3:BI3)</f>
        <v>30</v>
      </c>
      <c r="CA3" s="187">
        <v>86</v>
      </c>
      <c r="CB3" s="11">
        <v>198</v>
      </c>
      <c r="CC3" s="11">
        <v>198</v>
      </c>
      <c r="CD3" s="11">
        <f t="shared" ref="CD3:CD34" si="0">SUM(C3:BV3)</f>
        <v>30</v>
      </c>
      <c r="CE3" s="63">
        <f t="shared" ref="CE3:CE25" si="1">SUM(BW3:CD3)</f>
        <v>542</v>
      </c>
    </row>
    <row r="4" spans="1:84" s="39" customFormat="1" ht="14.25" customHeight="1" x14ac:dyDescent="0.25">
      <c r="A4" s="22" t="s">
        <v>142</v>
      </c>
      <c r="B4" s="192" t="s">
        <v>141</v>
      </c>
      <c r="C4" s="125"/>
      <c r="D4" s="175"/>
      <c r="E4" s="19"/>
      <c r="F4" s="36"/>
      <c r="G4" s="36"/>
      <c r="H4" s="36"/>
      <c r="I4" s="36"/>
      <c r="J4" s="36"/>
      <c r="K4" s="22">
        <v>5931</v>
      </c>
      <c r="L4" s="26"/>
      <c r="M4" s="16"/>
      <c r="N4" s="16"/>
      <c r="O4" s="16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37"/>
      <c r="AU4" s="50"/>
      <c r="AV4" s="37"/>
      <c r="AW4" s="50"/>
      <c r="AX4" s="50"/>
      <c r="AY4" s="50"/>
      <c r="AZ4" s="37"/>
      <c r="BA4" s="50"/>
      <c r="BB4" s="50"/>
      <c r="BC4" s="50"/>
      <c r="BD4" s="50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63"/>
      <c r="BX4" s="11"/>
      <c r="BY4" s="11"/>
      <c r="BZ4" s="11"/>
      <c r="CA4" s="187"/>
      <c r="CB4" s="11">
        <v>599</v>
      </c>
      <c r="CC4" s="11">
        <v>258</v>
      </c>
      <c r="CD4" s="11">
        <f t="shared" si="0"/>
        <v>5931</v>
      </c>
      <c r="CE4" s="63">
        <f t="shared" si="1"/>
        <v>6788</v>
      </c>
    </row>
    <row r="5" spans="1:84" s="39" customFormat="1" ht="15.75" customHeight="1" x14ac:dyDescent="0.25">
      <c r="A5" s="22" t="str">
        <f>HYPERLINK("http://www.combatvet.org/members/showMember.asp?LID=9416","Scott ""Big Dawg"" Johnson")</f>
        <v>Scott "Big Dawg" Johnson</v>
      </c>
      <c r="B5" s="10" t="s">
        <v>16</v>
      </c>
      <c r="C5" s="125"/>
      <c r="D5" s="175"/>
      <c r="E5" s="19"/>
      <c r="F5" s="36"/>
      <c r="G5" s="36"/>
      <c r="H5" s="36"/>
      <c r="I5" s="36">
        <v>250</v>
      </c>
      <c r="J5" s="36"/>
      <c r="K5" s="22"/>
      <c r="L5" s="26"/>
      <c r="M5" s="16"/>
      <c r="N5" s="16"/>
      <c r="O5" s="16"/>
      <c r="P5" s="25"/>
      <c r="Q5" s="25"/>
      <c r="R5" s="25"/>
      <c r="S5" s="25">
        <v>19</v>
      </c>
      <c r="T5" s="25"/>
      <c r="U5" s="25"/>
      <c r="V5" s="25"/>
      <c r="W5" s="25"/>
      <c r="X5" s="25">
        <v>845</v>
      </c>
      <c r="Y5" s="25">
        <v>508</v>
      </c>
      <c r="Z5" s="25">
        <v>20</v>
      </c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>
        <v>90</v>
      </c>
      <c r="AT5" s="37"/>
      <c r="AU5" s="50"/>
      <c r="AV5" s="37"/>
      <c r="AW5" s="50"/>
      <c r="AX5" s="50"/>
      <c r="AY5" s="50"/>
      <c r="AZ5" s="37"/>
      <c r="BA5" s="50"/>
      <c r="BB5" s="50"/>
      <c r="BC5" s="50"/>
      <c r="BD5" s="50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63"/>
      <c r="BX5" s="11"/>
      <c r="BY5" s="11"/>
      <c r="BZ5" s="11">
        <v>26</v>
      </c>
      <c r="CA5" s="187">
        <v>713</v>
      </c>
      <c r="CB5" s="11">
        <v>1014</v>
      </c>
      <c r="CC5" s="11">
        <v>2322</v>
      </c>
      <c r="CD5" s="11">
        <f t="shared" si="0"/>
        <v>1732</v>
      </c>
      <c r="CE5" s="63">
        <f t="shared" si="1"/>
        <v>5807</v>
      </c>
    </row>
    <row r="6" spans="1:84" s="39" customFormat="1" ht="14.25" customHeight="1" x14ac:dyDescent="0.25">
      <c r="A6" s="22" t="str">
        <f>HYPERLINK("http://www.combatvet.org/members/showMember.asp?LID=10224","jeffrey ""Stretch"" Scott")</f>
        <v>jeffrey "Stretch" Scott</v>
      </c>
      <c r="B6" s="10" t="s">
        <v>17</v>
      </c>
      <c r="C6" s="125"/>
      <c r="D6" s="175"/>
      <c r="E6" s="19"/>
      <c r="F6" s="36"/>
      <c r="G6" s="36"/>
      <c r="H6" s="36"/>
      <c r="I6" s="36"/>
      <c r="J6" s="36"/>
      <c r="K6" s="22"/>
      <c r="L6" s="26"/>
      <c r="M6" s="16"/>
      <c r="N6" s="16"/>
      <c r="O6" s="16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37"/>
      <c r="AU6" s="50"/>
      <c r="AV6" s="37"/>
      <c r="AW6" s="50"/>
      <c r="AX6" s="50"/>
      <c r="AY6" s="50"/>
      <c r="AZ6" s="37"/>
      <c r="BA6" s="50"/>
      <c r="BB6" s="50"/>
      <c r="BC6" s="50"/>
      <c r="BD6" s="50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63">
        <v>4193</v>
      </c>
      <c r="BX6" s="11">
        <v>3674</v>
      </c>
      <c r="BY6" s="11">
        <v>141</v>
      </c>
      <c r="BZ6" s="11">
        <v>72</v>
      </c>
      <c r="CA6" s="187">
        <v>484</v>
      </c>
      <c r="CB6" s="11">
        <v>0</v>
      </c>
      <c r="CC6" s="11">
        <v>0</v>
      </c>
      <c r="CD6" s="11">
        <f>SUM(C6:BV6)</f>
        <v>0</v>
      </c>
      <c r="CE6" s="63">
        <f t="shared" si="1"/>
        <v>8564</v>
      </c>
    </row>
    <row r="7" spans="1:84" s="39" customFormat="1" ht="14.25" customHeight="1" x14ac:dyDescent="0.25">
      <c r="A7" s="109" t="s">
        <v>44</v>
      </c>
      <c r="B7" s="10" t="s">
        <v>18</v>
      </c>
      <c r="C7" s="125"/>
      <c r="D7" s="175"/>
      <c r="E7" s="19"/>
      <c r="F7" s="36"/>
      <c r="G7" s="36"/>
      <c r="H7" s="36"/>
      <c r="I7" s="36"/>
      <c r="J7" s="36"/>
      <c r="K7" s="22"/>
      <c r="L7" s="26"/>
      <c r="M7" s="16"/>
      <c r="N7" s="16"/>
      <c r="O7" s="16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>
        <v>155</v>
      </c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37"/>
      <c r="AU7" s="50"/>
      <c r="AV7" s="37"/>
      <c r="AW7" s="50"/>
      <c r="AX7" s="50"/>
      <c r="AY7" s="50"/>
      <c r="AZ7" s="37"/>
      <c r="BA7" s="50"/>
      <c r="BB7" s="50"/>
      <c r="BC7" s="50"/>
      <c r="BD7" s="50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63">
        <v>3046</v>
      </c>
      <c r="BX7" s="11">
        <v>8469</v>
      </c>
      <c r="BY7" s="11">
        <v>4370</v>
      </c>
      <c r="BZ7" s="11">
        <v>5024</v>
      </c>
      <c r="CA7" s="187">
        <v>2887</v>
      </c>
      <c r="CB7" s="11">
        <v>2578</v>
      </c>
      <c r="CC7" s="11">
        <v>1212</v>
      </c>
      <c r="CD7" s="11">
        <f t="shared" si="0"/>
        <v>155</v>
      </c>
      <c r="CE7" s="63">
        <f t="shared" si="1"/>
        <v>27741</v>
      </c>
    </row>
    <row r="8" spans="1:84" s="39" customFormat="1" ht="14.25" customHeight="1" x14ac:dyDescent="0.25">
      <c r="A8" s="22" t="str">
        <f>HYPERLINK("http://www.combatvet.org/members/showMember.asp?LID=10801","Michael ""Mr Lezo"" Lilly")</f>
        <v>Michael "Mr Lezo" Lilly</v>
      </c>
      <c r="B8" s="10" t="s">
        <v>19</v>
      </c>
      <c r="C8" s="125"/>
      <c r="D8" s="175"/>
      <c r="E8" s="19"/>
      <c r="F8" s="36"/>
      <c r="G8" s="36"/>
      <c r="H8" s="36"/>
      <c r="I8" s="36"/>
      <c r="J8" s="36"/>
      <c r="K8" s="22"/>
      <c r="L8" s="26"/>
      <c r="M8" s="16"/>
      <c r="N8" s="16"/>
      <c r="O8" s="16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37"/>
      <c r="AU8" s="50"/>
      <c r="AV8" s="37"/>
      <c r="AW8" s="50"/>
      <c r="AX8" s="50"/>
      <c r="AY8" s="50"/>
      <c r="AZ8" s="37"/>
      <c r="BA8" s="50"/>
      <c r="BB8" s="50"/>
      <c r="BC8" s="50"/>
      <c r="BD8" s="50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63"/>
      <c r="BX8" s="11"/>
      <c r="BY8" s="11"/>
      <c r="BZ8" s="11"/>
      <c r="CA8" s="187">
        <v>8</v>
      </c>
      <c r="CB8" s="11">
        <v>0</v>
      </c>
      <c r="CC8" s="11">
        <v>17</v>
      </c>
      <c r="CD8" s="11">
        <f t="shared" si="0"/>
        <v>0</v>
      </c>
      <c r="CE8" s="63">
        <f t="shared" si="1"/>
        <v>25</v>
      </c>
    </row>
    <row r="9" spans="1:84" s="39" customFormat="1" ht="14.25" customHeight="1" x14ac:dyDescent="0.25">
      <c r="A9" s="25" t="s">
        <v>88</v>
      </c>
      <c r="B9" s="10" t="s">
        <v>87</v>
      </c>
      <c r="C9" s="125"/>
      <c r="D9" s="175"/>
      <c r="E9" s="19"/>
      <c r="F9" s="36"/>
      <c r="G9" s="36"/>
      <c r="H9" s="36"/>
      <c r="I9" s="36"/>
      <c r="J9" s="36"/>
      <c r="K9" s="22"/>
      <c r="L9" s="26"/>
      <c r="M9" s="16"/>
      <c r="N9" s="16"/>
      <c r="O9" s="16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37"/>
      <c r="AU9" s="50"/>
      <c r="AV9" s="37"/>
      <c r="AW9" s="50"/>
      <c r="AX9" s="50"/>
      <c r="AY9" s="50"/>
      <c r="AZ9" s="37"/>
      <c r="BA9" s="50"/>
      <c r="BB9" s="50"/>
      <c r="BC9" s="50"/>
      <c r="BD9" s="50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63"/>
      <c r="BX9" s="11"/>
      <c r="BY9" s="11"/>
      <c r="BZ9" s="11"/>
      <c r="CA9" s="187">
        <v>570</v>
      </c>
      <c r="CB9" s="11">
        <v>501</v>
      </c>
      <c r="CC9" s="11">
        <v>38</v>
      </c>
      <c r="CD9" s="11">
        <f t="shared" si="0"/>
        <v>0</v>
      </c>
      <c r="CE9" s="63">
        <f t="shared" si="1"/>
        <v>1109</v>
      </c>
    </row>
    <row r="10" spans="1:84" s="39" customFormat="1" ht="14.25" customHeight="1" x14ac:dyDescent="0.25">
      <c r="A10" s="109" t="str">
        <f>HYPERLINK("http://www.combatvet.org/members/showMember.asp?LID=14498","Michael ""Half Trac"" Headrick")</f>
        <v>Michael "Half Trac" Headrick</v>
      </c>
      <c r="B10" s="10" t="s">
        <v>21</v>
      </c>
      <c r="C10" s="125"/>
      <c r="D10" s="175"/>
      <c r="E10" s="19"/>
      <c r="F10" s="36"/>
      <c r="G10" s="36"/>
      <c r="H10" s="36"/>
      <c r="I10" s="36"/>
      <c r="J10" s="36"/>
      <c r="K10" s="22"/>
      <c r="L10" s="26"/>
      <c r="M10" s="16"/>
      <c r="N10" s="16"/>
      <c r="O10" s="16"/>
      <c r="P10" s="25"/>
      <c r="Q10" s="25"/>
      <c r="R10" s="25"/>
      <c r="S10" s="25">
        <v>32</v>
      </c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>
        <v>160</v>
      </c>
      <c r="AN10" s="25"/>
      <c r="AO10" s="25"/>
      <c r="AP10" s="25"/>
      <c r="AQ10" s="25"/>
      <c r="AR10" s="25"/>
      <c r="AS10" s="25"/>
      <c r="AT10" s="37"/>
      <c r="AU10" s="50"/>
      <c r="AV10" s="37"/>
      <c r="AW10" s="50"/>
      <c r="AX10" s="50"/>
      <c r="AY10" s="50"/>
      <c r="AZ10" s="37"/>
      <c r="BA10" s="50"/>
      <c r="BB10" s="50"/>
      <c r="BC10" s="50"/>
      <c r="BD10" s="50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>
        <v>85</v>
      </c>
      <c r="BU10" s="37"/>
      <c r="BV10" s="37"/>
      <c r="BW10" s="63">
        <v>1975</v>
      </c>
      <c r="BX10" s="11">
        <v>326</v>
      </c>
      <c r="BY10" s="11">
        <v>585</v>
      </c>
      <c r="BZ10" s="11">
        <v>1674</v>
      </c>
      <c r="CA10" s="187">
        <v>1214</v>
      </c>
      <c r="CB10" s="11">
        <v>1480</v>
      </c>
      <c r="CC10" s="11">
        <v>404</v>
      </c>
      <c r="CD10" s="11">
        <f t="shared" si="0"/>
        <v>277</v>
      </c>
      <c r="CE10" s="63">
        <f t="shared" si="1"/>
        <v>7935</v>
      </c>
    </row>
    <row r="11" spans="1:84" s="39" customFormat="1" ht="14.25" customHeight="1" x14ac:dyDescent="0.25">
      <c r="A11" s="139" t="s">
        <v>23</v>
      </c>
      <c r="B11" s="15" t="s">
        <v>22</v>
      </c>
      <c r="C11" s="125"/>
      <c r="D11" s="175">
        <v>562</v>
      </c>
      <c r="E11" s="19">
        <v>529</v>
      </c>
      <c r="F11" s="36"/>
      <c r="G11" s="36">
        <v>468</v>
      </c>
      <c r="H11" s="36"/>
      <c r="I11" s="36"/>
      <c r="J11" s="36">
        <v>200</v>
      </c>
      <c r="K11" s="22">
        <v>4936</v>
      </c>
      <c r="L11" s="26"/>
      <c r="M11" s="16"/>
      <c r="N11" s="16"/>
      <c r="O11" s="16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>
        <v>185</v>
      </c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37"/>
      <c r="AU11" s="50"/>
      <c r="AV11" s="37"/>
      <c r="AW11" s="50"/>
      <c r="AX11" s="50"/>
      <c r="AY11" s="50"/>
      <c r="AZ11" s="37">
        <v>311</v>
      </c>
      <c r="BA11" s="50"/>
      <c r="BB11" s="50"/>
      <c r="BC11" s="50">
        <v>360</v>
      </c>
      <c r="BD11" s="50"/>
      <c r="BE11" s="37"/>
      <c r="BF11" s="37"/>
      <c r="BG11" s="37"/>
      <c r="BH11" s="37"/>
      <c r="BI11" s="37"/>
      <c r="BJ11" s="37"/>
      <c r="BK11" s="37">
        <v>412</v>
      </c>
      <c r="BL11" s="37">
        <v>215</v>
      </c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63"/>
      <c r="BX11" s="11"/>
      <c r="BY11" s="11">
        <v>4655</v>
      </c>
      <c r="BZ11" s="11">
        <v>5952</v>
      </c>
      <c r="CA11" s="187">
        <v>3022</v>
      </c>
      <c r="CB11" s="11">
        <v>6663</v>
      </c>
      <c r="CC11" s="11">
        <v>2797</v>
      </c>
      <c r="CD11" s="11">
        <f t="shared" si="0"/>
        <v>8178</v>
      </c>
      <c r="CE11" s="63">
        <f t="shared" si="1"/>
        <v>31267</v>
      </c>
    </row>
    <row r="12" spans="1:84" s="39" customFormat="1" ht="14.25" customHeight="1" x14ac:dyDescent="0.25">
      <c r="A12" s="25" t="s">
        <v>62</v>
      </c>
      <c r="B12" s="14" t="s">
        <v>60</v>
      </c>
      <c r="C12" s="125"/>
      <c r="D12" s="175"/>
      <c r="E12" s="19"/>
      <c r="F12" s="36"/>
      <c r="G12" s="36"/>
      <c r="H12" s="36"/>
      <c r="I12" s="36"/>
      <c r="J12" s="36"/>
      <c r="K12" s="22"/>
      <c r="L12" s="26"/>
      <c r="M12" s="16"/>
      <c r="N12" s="16"/>
      <c r="O12" s="16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>
        <v>150</v>
      </c>
      <c r="AT12" s="37"/>
      <c r="AU12" s="50"/>
      <c r="AV12" s="37"/>
      <c r="AW12" s="50"/>
      <c r="AX12" s="50"/>
      <c r="AY12" s="50"/>
      <c r="AZ12" s="37"/>
      <c r="BA12" s="50"/>
      <c r="BB12" s="50"/>
      <c r="BC12" s="50"/>
      <c r="BD12" s="50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63"/>
      <c r="BX12" s="11"/>
      <c r="BY12" s="11"/>
      <c r="BZ12" s="11"/>
      <c r="CA12" s="187">
        <v>434</v>
      </c>
      <c r="CB12" s="11">
        <v>499</v>
      </c>
      <c r="CC12" s="11">
        <v>1094</v>
      </c>
      <c r="CD12" s="11">
        <f t="shared" si="0"/>
        <v>150</v>
      </c>
      <c r="CE12" s="63">
        <f t="shared" si="1"/>
        <v>2177</v>
      </c>
    </row>
    <row r="13" spans="1:84" s="39" customFormat="1" ht="14.25" customHeight="1" x14ac:dyDescent="0.25">
      <c r="A13" s="25" t="s">
        <v>25</v>
      </c>
      <c r="B13" s="15" t="s">
        <v>24</v>
      </c>
      <c r="C13" s="125"/>
      <c r="D13" s="175">
        <v>220</v>
      </c>
      <c r="E13" s="19"/>
      <c r="F13" s="36">
        <v>421</v>
      </c>
      <c r="G13" s="36">
        <v>177</v>
      </c>
      <c r="H13" s="36"/>
      <c r="I13" s="36">
        <v>250</v>
      </c>
      <c r="J13" s="36">
        <v>200</v>
      </c>
      <c r="K13" s="22"/>
      <c r="L13" s="26"/>
      <c r="M13" s="16"/>
      <c r="N13" s="16"/>
      <c r="O13" s="16"/>
      <c r="P13" s="25"/>
      <c r="Q13" s="25"/>
      <c r="R13" s="25"/>
      <c r="S13" s="25">
        <v>64</v>
      </c>
      <c r="T13" s="25"/>
      <c r="U13" s="25"/>
      <c r="V13" s="25"/>
      <c r="W13" s="25">
        <v>534</v>
      </c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>
        <v>835</v>
      </c>
      <c r="AJ13" s="25">
        <v>105</v>
      </c>
      <c r="AK13" s="25"/>
      <c r="AL13" s="25"/>
      <c r="AM13" s="25"/>
      <c r="AN13" s="25"/>
      <c r="AO13" s="25"/>
      <c r="AP13" s="25"/>
      <c r="AQ13" s="25"/>
      <c r="AR13" s="25"/>
      <c r="AS13" s="25"/>
      <c r="AT13" s="37"/>
      <c r="AU13" s="50"/>
      <c r="AV13" s="37"/>
      <c r="AW13" s="50"/>
      <c r="AX13" s="50"/>
      <c r="AY13" s="50"/>
      <c r="AZ13" s="37"/>
      <c r="BA13" s="50"/>
      <c r="BB13" s="50"/>
      <c r="BC13" s="50"/>
      <c r="BD13" s="50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63"/>
      <c r="BX13" s="11"/>
      <c r="BY13" s="11"/>
      <c r="BZ13" s="11"/>
      <c r="CA13" s="187">
        <v>3302</v>
      </c>
      <c r="CB13" s="11">
        <v>2661</v>
      </c>
      <c r="CC13" s="11">
        <v>4556</v>
      </c>
      <c r="CD13" s="11">
        <f t="shared" si="0"/>
        <v>2806</v>
      </c>
      <c r="CE13" s="63">
        <f t="shared" si="1"/>
        <v>13325</v>
      </c>
    </row>
    <row r="14" spans="1:84" s="39" customFormat="1" ht="14.25" customHeight="1" x14ac:dyDescent="0.25">
      <c r="A14" s="108" t="s">
        <v>231</v>
      </c>
      <c r="B14" s="193" t="s">
        <v>171</v>
      </c>
      <c r="C14" s="125"/>
      <c r="D14" s="175">
        <v>395</v>
      </c>
      <c r="E14" s="19">
        <v>263</v>
      </c>
      <c r="F14" s="36"/>
      <c r="G14" s="36">
        <v>368</v>
      </c>
      <c r="H14" s="36"/>
      <c r="I14" s="36"/>
      <c r="J14" s="36"/>
      <c r="K14" s="22"/>
      <c r="L14" s="26"/>
      <c r="M14" s="16"/>
      <c r="N14" s="16"/>
      <c r="O14" s="16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>
        <v>209</v>
      </c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>
        <v>256</v>
      </c>
      <c r="AN14" s="25"/>
      <c r="AO14" s="25"/>
      <c r="AP14" s="25"/>
      <c r="AQ14" s="25"/>
      <c r="AR14" s="25"/>
      <c r="AS14" s="25">
        <v>226</v>
      </c>
      <c r="AT14" s="37"/>
      <c r="AU14" s="50"/>
      <c r="AV14" s="37"/>
      <c r="AW14" s="50"/>
      <c r="AX14" s="50"/>
      <c r="AY14" s="50"/>
      <c r="AZ14" s="37"/>
      <c r="BA14" s="50"/>
      <c r="BB14" s="50">
        <v>211</v>
      </c>
      <c r="BC14" s="50"/>
      <c r="BD14" s="50"/>
      <c r="BE14" s="37"/>
      <c r="BF14" s="37">
        <v>134</v>
      </c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63"/>
      <c r="BX14" s="11"/>
      <c r="BY14" s="11"/>
      <c r="BZ14" s="11"/>
      <c r="CA14" s="187"/>
      <c r="CB14" s="11"/>
      <c r="CC14" s="11">
        <v>3032</v>
      </c>
      <c r="CD14" s="11">
        <f t="shared" si="0"/>
        <v>2062</v>
      </c>
      <c r="CE14" s="63">
        <f t="shared" si="1"/>
        <v>5094</v>
      </c>
      <c r="CF14" s="39" t="s">
        <v>45</v>
      </c>
    </row>
    <row r="15" spans="1:84" s="39" customFormat="1" ht="14.25" customHeight="1" x14ac:dyDescent="0.25">
      <c r="A15" s="139" t="s">
        <v>27</v>
      </c>
      <c r="B15" s="15" t="s">
        <v>26</v>
      </c>
      <c r="C15" s="125"/>
      <c r="D15" s="175"/>
      <c r="E15" s="19"/>
      <c r="F15" s="36"/>
      <c r="G15" s="36"/>
      <c r="H15" s="36"/>
      <c r="I15" s="36"/>
      <c r="J15" s="36"/>
      <c r="K15" s="22"/>
      <c r="L15" s="26">
        <v>868</v>
      </c>
      <c r="M15" s="16"/>
      <c r="N15" s="16"/>
      <c r="O15" s="16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37"/>
      <c r="AU15" s="50"/>
      <c r="AV15" s="37"/>
      <c r="AW15" s="50"/>
      <c r="AX15" s="50"/>
      <c r="AY15" s="50"/>
      <c r="AZ15" s="37"/>
      <c r="BA15" s="50"/>
      <c r="BB15" s="50"/>
      <c r="BC15" s="50"/>
      <c r="BD15" s="50"/>
      <c r="BE15" s="37"/>
      <c r="BF15" s="37"/>
      <c r="BG15" s="37">
        <v>1521</v>
      </c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63"/>
      <c r="BX15" s="11">
        <v>5559</v>
      </c>
      <c r="BY15" s="11">
        <v>7188</v>
      </c>
      <c r="BZ15" s="11">
        <v>5912</v>
      </c>
      <c r="CA15" s="187">
        <v>5823</v>
      </c>
      <c r="CB15" s="11">
        <v>3896</v>
      </c>
      <c r="CC15" s="11">
        <v>3392</v>
      </c>
      <c r="CD15" s="11">
        <f t="shared" si="0"/>
        <v>2389</v>
      </c>
      <c r="CE15" s="63">
        <f t="shared" si="1"/>
        <v>34159</v>
      </c>
    </row>
    <row r="16" spans="1:84" s="39" customFormat="1" ht="14.25" customHeight="1" x14ac:dyDescent="0.25">
      <c r="A16" s="139" t="s">
        <v>28</v>
      </c>
      <c r="B16" s="14" t="s">
        <v>70</v>
      </c>
      <c r="C16" s="125">
        <v>200</v>
      </c>
      <c r="D16" s="175">
        <v>210</v>
      </c>
      <c r="E16" s="19"/>
      <c r="F16" s="36">
        <v>421</v>
      </c>
      <c r="G16" s="36">
        <v>177</v>
      </c>
      <c r="H16" s="36">
        <v>302</v>
      </c>
      <c r="I16" s="36">
        <v>232</v>
      </c>
      <c r="J16" s="36">
        <v>166</v>
      </c>
      <c r="K16" s="22"/>
      <c r="L16" s="26">
        <v>1006</v>
      </c>
      <c r="M16" s="16">
        <v>1409</v>
      </c>
      <c r="N16" s="16">
        <v>150</v>
      </c>
      <c r="O16" s="16">
        <v>463</v>
      </c>
      <c r="P16" s="25">
        <v>10</v>
      </c>
      <c r="Q16" s="25">
        <v>72</v>
      </c>
      <c r="R16" s="25">
        <v>10</v>
      </c>
      <c r="S16" s="25">
        <v>10</v>
      </c>
      <c r="T16" s="25"/>
      <c r="U16" s="25">
        <v>1578</v>
      </c>
      <c r="V16" s="25">
        <v>1954</v>
      </c>
      <c r="W16" s="25">
        <v>518</v>
      </c>
      <c r="X16" s="25">
        <v>854</v>
      </c>
      <c r="Y16" s="25">
        <v>522</v>
      </c>
      <c r="Z16" s="25"/>
      <c r="AA16" s="25">
        <v>1530</v>
      </c>
      <c r="AB16" s="25">
        <v>796</v>
      </c>
      <c r="AC16" s="25"/>
      <c r="AD16" s="25"/>
      <c r="AE16" s="25">
        <v>832</v>
      </c>
      <c r="AF16" s="25"/>
      <c r="AG16" s="25"/>
      <c r="AH16" s="25">
        <v>311</v>
      </c>
      <c r="AI16" s="25">
        <v>543</v>
      </c>
      <c r="AJ16" s="25"/>
      <c r="AK16" s="25">
        <v>1023</v>
      </c>
      <c r="AL16" s="25"/>
      <c r="AM16" s="25"/>
      <c r="AN16" s="25">
        <v>1438</v>
      </c>
      <c r="AO16" s="25"/>
      <c r="AP16" s="25">
        <v>622</v>
      </c>
      <c r="AQ16" s="25">
        <v>607</v>
      </c>
      <c r="AR16" s="25"/>
      <c r="AS16" s="25">
        <v>130</v>
      </c>
      <c r="AT16" s="37"/>
      <c r="AU16" s="50">
        <v>1687</v>
      </c>
      <c r="AV16" s="37"/>
      <c r="AW16" s="50">
        <v>180</v>
      </c>
      <c r="AX16" s="50"/>
      <c r="AY16" s="50">
        <v>1722</v>
      </c>
      <c r="AZ16" s="37">
        <v>377</v>
      </c>
      <c r="BA16" s="50">
        <v>721</v>
      </c>
      <c r="BB16" s="50">
        <v>96</v>
      </c>
      <c r="BC16" s="50">
        <v>201</v>
      </c>
      <c r="BD16" s="50">
        <v>550</v>
      </c>
      <c r="BE16" s="37"/>
      <c r="BF16" s="37">
        <v>22</v>
      </c>
      <c r="BG16" s="37">
        <v>1208</v>
      </c>
      <c r="BH16" s="37"/>
      <c r="BI16" s="37">
        <v>340</v>
      </c>
      <c r="BJ16" s="37"/>
      <c r="BK16" s="37"/>
      <c r="BL16" s="37">
        <v>480</v>
      </c>
      <c r="BM16" s="37"/>
      <c r="BN16" s="37">
        <v>20</v>
      </c>
      <c r="BO16" s="37"/>
      <c r="BP16" s="37"/>
      <c r="BQ16" s="37"/>
      <c r="BR16" s="37"/>
      <c r="BS16" s="37">
        <v>911</v>
      </c>
      <c r="BT16" s="37">
        <v>85</v>
      </c>
      <c r="BU16" s="37"/>
      <c r="BV16" s="37">
        <v>560</v>
      </c>
      <c r="BW16" s="63"/>
      <c r="BX16" s="11">
        <v>0</v>
      </c>
      <c r="BY16" s="11">
        <v>677</v>
      </c>
      <c r="BZ16" s="11">
        <v>2829</v>
      </c>
      <c r="CA16" s="187">
        <v>15955</v>
      </c>
      <c r="CB16" s="11">
        <v>7643</v>
      </c>
      <c r="CC16" s="11">
        <v>11484</v>
      </c>
      <c r="CD16" s="11">
        <f t="shared" si="0"/>
        <v>27256</v>
      </c>
      <c r="CE16" s="63">
        <f t="shared" si="1"/>
        <v>65844</v>
      </c>
    </row>
    <row r="17" spans="1:83" s="39" customFormat="1" ht="14.25" customHeight="1" x14ac:dyDescent="0.25">
      <c r="A17" s="139" t="s">
        <v>30</v>
      </c>
      <c r="B17" s="14" t="s">
        <v>29</v>
      </c>
      <c r="C17" s="125"/>
      <c r="D17" s="175"/>
      <c r="E17" s="19"/>
      <c r="F17" s="36"/>
      <c r="G17" s="36"/>
      <c r="H17" s="36"/>
      <c r="I17" s="36">
        <v>184</v>
      </c>
      <c r="J17" s="36"/>
      <c r="K17" s="22"/>
      <c r="L17" s="26"/>
      <c r="M17" s="16"/>
      <c r="N17" s="16"/>
      <c r="O17" s="16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>
        <v>79</v>
      </c>
      <c r="AK17" s="25"/>
      <c r="AL17" s="25"/>
      <c r="AM17" s="25"/>
      <c r="AN17" s="25"/>
      <c r="AO17" s="25"/>
      <c r="AP17" s="25"/>
      <c r="AQ17" s="25"/>
      <c r="AR17" s="25"/>
      <c r="AS17" s="25"/>
      <c r="AT17" s="37"/>
      <c r="AU17" s="50"/>
      <c r="AV17" s="37"/>
      <c r="AW17" s="50">
        <v>193</v>
      </c>
      <c r="AX17" s="50"/>
      <c r="AY17" s="50"/>
      <c r="AZ17" s="37"/>
      <c r="BA17" s="50"/>
      <c r="BB17" s="50">
        <v>94</v>
      </c>
      <c r="BC17" s="50"/>
      <c r="BD17" s="50"/>
      <c r="BE17" s="37">
        <v>141</v>
      </c>
      <c r="BF17" s="37"/>
      <c r="BG17" s="37"/>
      <c r="BH17" s="37"/>
      <c r="BI17" s="37"/>
      <c r="BJ17" s="37"/>
      <c r="BK17" s="37"/>
      <c r="BL17" s="37"/>
      <c r="BM17" s="37"/>
      <c r="BN17" s="37"/>
      <c r="BO17" s="37">
        <v>148</v>
      </c>
      <c r="BP17" s="37">
        <v>179</v>
      </c>
      <c r="BQ17" s="37">
        <v>283</v>
      </c>
      <c r="BR17" s="37"/>
      <c r="BS17" s="37"/>
      <c r="BT17" s="37">
        <v>85</v>
      </c>
      <c r="BU17" s="37"/>
      <c r="BV17" s="37"/>
      <c r="BW17" s="63"/>
      <c r="BX17" s="11"/>
      <c r="BY17" s="11"/>
      <c r="BZ17" s="11"/>
      <c r="CA17" s="187">
        <v>3967</v>
      </c>
      <c r="CB17" s="11">
        <v>3314</v>
      </c>
      <c r="CC17" s="11">
        <v>2794</v>
      </c>
      <c r="CD17" s="11">
        <f t="shared" si="0"/>
        <v>1386</v>
      </c>
      <c r="CE17" s="63">
        <f t="shared" si="1"/>
        <v>11461</v>
      </c>
    </row>
    <row r="18" spans="1:83" s="39" customFormat="1" ht="14.25" customHeight="1" x14ac:dyDescent="0.25">
      <c r="A18" s="139" t="s">
        <v>32</v>
      </c>
      <c r="B18" s="13" t="s">
        <v>31</v>
      </c>
      <c r="C18" s="125"/>
      <c r="D18" s="175"/>
      <c r="E18" s="19"/>
      <c r="F18" s="36"/>
      <c r="G18" s="36"/>
      <c r="H18" s="36"/>
      <c r="I18" s="36"/>
      <c r="J18" s="36"/>
      <c r="K18" s="22"/>
      <c r="L18" s="26">
        <v>760</v>
      </c>
      <c r="M18" s="16"/>
      <c r="N18" s="16"/>
      <c r="O18" s="16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37"/>
      <c r="AU18" s="50"/>
      <c r="AV18" s="37"/>
      <c r="AW18" s="50"/>
      <c r="AX18" s="50"/>
      <c r="AY18" s="50"/>
      <c r="AZ18" s="37"/>
      <c r="BA18" s="50"/>
      <c r="BB18" s="50"/>
      <c r="BC18" s="50"/>
      <c r="BD18" s="50"/>
      <c r="BE18" s="37"/>
      <c r="BF18" s="37"/>
      <c r="BG18" s="37">
        <v>1521</v>
      </c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63"/>
      <c r="BX18" s="11">
        <v>799</v>
      </c>
      <c r="BY18" s="11">
        <v>6536</v>
      </c>
      <c r="BZ18" s="11">
        <v>4403</v>
      </c>
      <c r="CA18" s="187">
        <v>4640</v>
      </c>
      <c r="CB18" s="11">
        <v>705</v>
      </c>
      <c r="CC18" s="11">
        <v>937</v>
      </c>
      <c r="CD18" s="11">
        <f t="shared" si="0"/>
        <v>2281</v>
      </c>
      <c r="CE18" s="63">
        <f t="shared" si="1"/>
        <v>20301</v>
      </c>
    </row>
    <row r="19" spans="1:83" s="39" customFormat="1" ht="14.25" customHeight="1" x14ac:dyDescent="0.25">
      <c r="A19" s="139" t="s">
        <v>43</v>
      </c>
      <c r="B19" s="13" t="s">
        <v>42</v>
      </c>
      <c r="C19" s="125">
        <v>170</v>
      </c>
      <c r="D19" s="175"/>
      <c r="E19" s="208">
        <v>76</v>
      </c>
      <c r="F19" s="36"/>
      <c r="G19" s="36"/>
      <c r="H19" s="36"/>
      <c r="I19" s="36"/>
      <c r="J19" s="36"/>
      <c r="K19" s="22"/>
      <c r="L19" s="26">
        <v>874</v>
      </c>
      <c r="M19" s="16"/>
      <c r="N19" s="16"/>
      <c r="O19" s="16"/>
      <c r="P19" s="25"/>
      <c r="Q19" s="25"/>
      <c r="R19" s="25"/>
      <c r="S19" s="25">
        <v>3</v>
      </c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37">
        <v>18</v>
      </c>
      <c r="AU19" s="50"/>
      <c r="AV19" s="37"/>
      <c r="AW19" s="50"/>
      <c r="AX19" s="50"/>
      <c r="AY19" s="50"/>
      <c r="AZ19" s="37"/>
      <c r="BA19" s="50"/>
      <c r="BB19" s="50"/>
      <c r="BC19" s="50"/>
      <c r="BD19" s="50"/>
      <c r="BE19" s="37"/>
      <c r="BF19" s="37">
        <v>2</v>
      </c>
      <c r="BH19" s="37">
        <v>108</v>
      </c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>
        <v>73</v>
      </c>
      <c r="BV19" s="37"/>
      <c r="BW19" s="63"/>
      <c r="BX19" s="11"/>
      <c r="BY19" s="11"/>
      <c r="BZ19" s="11"/>
      <c r="CA19" s="187">
        <v>1269</v>
      </c>
      <c r="CB19" s="11">
        <v>2731</v>
      </c>
      <c r="CC19" s="11">
        <v>1418</v>
      </c>
      <c r="CD19" s="11">
        <f t="shared" si="0"/>
        <v>1324</v>
      </c>
      <c r="CE19" s="63">
        <f t="shared" si="1"/>
        <v>6742</v>
      </c>
    </row>
    <row r="20" spans="1:83" s="39" customFormat="1" ht="14.25" customHeight="1" x14ac:dyDescent="0.25">
      <c r="A20" s="139" t="s">
        <v>75</v>
      </c>
      <c r="B20" s="13" t="s">
        <v>74</v>
      </c>
      <c r="C20" s="125">
        <v>163</v>
      </c>
      <c r="D20" s="175">
        <v>180</v>
      </c>
      <c r="E20" s="208"/>
      <c r="F20" s="36"/>
      <c r="G20" s="36">
        <v>187</v>
      </c>
      <c r="H20" s="36"/>
      <c r="I20" s="36"/>
      <c r="J20" s="36">
        <v>145</v>
      </c>
      <c r="K20" s="22"/>
      <c r="L20" s="26"/>
      <c r="M20" s="16"/>
      <c r="N20" s="16"/>
      <c r="O20" s="16"/>
      <c r="P20" s="25">
        <v>15</v>
      </c>
      <c r="Q20" s="25">
        <v>68</v>
      </c>
      <c r="R20" s="25"/>
      <c r="S20" s="25">
        <v>15</v>
      </c>
      <c r="T20" s="25"/>
      <c r="U20" s="25"/>
      <c r="V20" s="25"/>
      <c r="W20" s="25"/>
      <c r="X20" s="25"/>
      <c r="Y20" s="25"/>
      <c r="Z20" s="25">
        <v>106</v>
      </c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>
        <v>170</v>
      </c>
      <c r="AM20" s="25">
        <v>183</v>
      </c>
      <c r="AN20" s="25"/>
      <c r="AO20" s="25">
        <v>169</v>
      </c>
      <c r="AP20" s="25"/>
      <c r="AQ20" s="25"/>
      <c r="AR20" s="25"/>
      <c r="AS20" s="25">
        <v>94</v>
      </c>
      <c r="AT20" s="37"/>
      <c r="AU20" s="50"/>
      <c r="AV20" s="37"/>
      <c r="AW20" s="50">
        <v>222</v>
      </c>
      <c r="AX20" s="50"/>
      <c r="AY20" s="50"/>
      <c r="AZ20" s="37"/>
      <c r="BA20" s="50"/>
      <c r="BB20" s="50"/>
      <c r="BC20" s="50"/>
      <c r="BD20" s="50"/>
      <c r="BE20" s="37"/>
      <c r="BF20" s="37">
        <v>24</v>
      </c>
      <c r="BG20" s="37"/>
      <c r="BH20" s="37"/>
      <c r="BI20" s="37"/>
      <c r="BJ20" s="37"/>
      <c r="BK20" s="37"/>
      <c r="BL20" s="37"/>
      <c r="BM20" s="37"/>
      <c r="BN20" s="37">
        <v>2</v>
      </c>
      <c r="BO20" s="37"/>
      <c r="BP20" s="37"/>
      <c r="BQ20" s="37"/>
      <c r="BR20" s="37"/>
      <c r="BS20" s="37"/>
      <c r="BT20" s="37"/>
      <c r="BU20" s="37">
        <v>75</v>
      </c>
      <c r="BV20" s="37"/>
      <c r="BW20" s="63"/>
      <c r="BX20" s="11"/>
      <c r="BY20" s="11"/>
      <c r="BZ20" s="11"/>
      <c r="CA20" s="187">
        <v>2002</v>
      </c>
      <c r="CB20" s="11">
        <v>4542</v>
      </c>
      <c r="CC20" s="11">
        <v>2062</v>
      </c>
      <c r="CD20" s="11">
        <f t="shared" si="0"/>
        <v>1818</v>
      </c>
      <c r="CE20" s="63">
        <f t="shared" si="1"/>
        <v>10424</v>
      </c>
    </row>
    <row r="21" spans="1:83" s="39" customFormat="1" ht="14.25" customHeight="1" x14ac:dyDescent="0.25">
      <c r="A21" s="25" t="s">
        <v>120</v>
      </c>
      <c r="B21" s="13" t="s">
        <v>121</v>
      </c>
      <c r="C21" s="125"/>
      <c r="D21" s="175"/>
      <c r="E21" s="208"/>
      <c r="F21" s="36"/>
      <c r="G21" s="36"/>
      <c r="H21" s="36"/>
      <c r="I21" s="36"/>
      <c r="J21" s="36"/>
      <c r="K21" s="22"/>
      <c r="L21" s="26"/>
      <c r="M21" s="16"/>
      <c r="N21" s="16"/>
      <c r="O21" s="16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37"/>
      <c r="AU21" s="50"/>
      <c r="AV21" s="37"/>
      <c r="AW21" s="50"/>
      <c r="AX21" s="50"/>
      <c r="AY21" s="50"/>
      <c r="AZ21" s="37"/>
      <c r="BA21" s="50"/>
      <c r="BB21" s="50"/>
      <c r="BC21" s="50"/>
      <c r="BD21" s="50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63"/>
      <c r="BX21" s="11"/>
      <c r="BY21" s="11"/>
      <c r="BZ21" s="11">
        <v>0</v>
      </c>
      <c r="CA21" s="187">
        <v>0</v>
      </c>
      <c r="CB21" s="11">
        <v>75</v>
      </c>
      <c r="CC21" s="11">
        <v>0</v>
      </c>
      <c r="CD21" s="11">
        <f t="shared" si="0"/>
        <v>0</v>
      </c>
      <c r="CE21" s="63">
        <f t="shared" si="1"/>
        <v>75</v>
      </c>
    </row>
    <row r="22" spans="1:83" s="39" customFormat="1" ht="14.25" customHeight="1" x14ac:dyDescent="0.25">
      <c r="A22" s="139" t="s">
        <v>46</v>
      </c>
      <c r="B22" s="13" t="s">
        <v>47</v>
      </c>
      <c r="C22" s="125"/>
      <c r="D22" s="175"/>
      <c r="E22" s="208"/>
      <c r="F22" s="36"/>
      <c r="G22" s="36"/>
      <c r="H22" s="36"/>
      <c r="I22" s="36"/>
      <c r="J22" s="36"/>
      <c r="K22" s="22"/>
      <c r="L22" s="26"/>
      <c r="M22" s="16"/>
      <c r="N22" s="16"/>
      <c r="O22" s="16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>
        <v>111</v>
      </c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37"/>
      <c r="AU22" s="50"/>
      <c r="AV22" s="37"/>
      <c r="AW22" s="50"/>
      <c r="AX22" s="50"/>
      <c r="AY22" s="50"/>
      <c r="AZ22" s="37"/>
      <c r="BA22" s="50"/>
      <c r="BB22" s="50"/>
      <c r="BC22" s="50"/>
      <c r="BD22" s="50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63"/>
      <c r="BX22" s="11"/>
      <c r="BY22" s="11">
        <v>921</v>
      </c>
      <c r="BZ22" s="11">
        <v>3055</v>
      </c>
      <c r="CA22" s="187">
        <v>1244</v>
      </c>
      <c r="CB22" s="11">
        <v>925</v>
      </c>
      <c r="CC22" s="11">
        <v>114</v>
      </c>
      <c r="CD22" s="11">
        <f t="shared" si="0"/>
        <v>111</v>
      </c>
      <c r="CE22" s="63">
        <f t="shared" si="1"/>
        <v>6370</v>
      </c>
    </row>
    <row r="23" spans="1:83" s="39" customFormat="1" ht="14.25" customHeight="1" x14ac:dyDescent="0.25">
      <c r="A23" s="31" t="s">
        <v>115</v>
      </c>
      <c r="B23" s="13" t="s">
        <v>114</v>
      </c>
      <c r="C23" s="125"/>
      <c r="D23" s="175"/>
      <c r="E23" s="208"/>
      <c r="F23" s="36"/>
      <c r="G23" s="36"/>
      <c r="H23" s="36"/>
      <c r="I23" s="36"/>
      <c r="J23" s="36"/>
      <c r="K23" s="22"/>
      <c r="L23" s="26"/>
      <c r="M23" s="16"/>
      <c r="N23" s="16"/>
      <c r="O23" s="16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>
        <v>116</v>
      </c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37"/>
      <c r="AU23" s="50"/>
      <c r="AV23" s="37"/>
      <c r="AW23" s="50"/>
      <c r="AX23" s="50"/>
      <c r="AY23" s="50"/>
      <c r="AZ23" s="37"/>
      <c r="BA23" s="50"/>
      <c r="BB23" s="50"/>
      <c r="BC23" s="50"/>
      <c r="BD23" s="50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63"/>
      <c r="BX23" s="11"/>
      <c r="BY23" s="11"/>
      <c r="BZ23" s="11"/>
      <c r="CA23" s="187"/>
      <c r="CB23" s="11">
        <v>60</v>
      </c>
      <c r="CC23" s="11">
        <v>230</v>
      </c>
      <c r="CD23" s="11">
        <f t="shared" si="0"/>
        <v>116</v>
      </c>
      <c r="CE23" s="63">
        <f t="shared" si="1"/>
        <v>406</v>
      </c>
    </row>
    <row r="24" spans="1:83" s="39" customFormat="1" ht="15.75" x14ac:dyDescent="0.25">
      <c r="A24" s="140" t="s">
        <v>64</v>
      </c>
      <c r="B24" s="13" t="s">
        <v>63</v>
      </c>
      <c r="C24" s="125"/>
      <c r="D24" s="175"/>
      <c r="E24" s="208"/>
      <c r="F24" s="36"/>
      <c r="G24" s="36"/>
      <c r="H24" s="36"/>
      <c r="I24" s="36"/>
      <c r="J24" s="36"/>
      <c r="K24" s="22"/>
      <c r="L24" s="26"/>
      <c r="M24" s="16"/>
      <c r="N24" s="16"/>
      <c r="O24" s="16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37"/>
      <c r="AC24" s="37"/>
      <c r="AD24" s="25"/>
      <c r="AE24" s="25"/>
      <c r="AF24" s="25"/>
      <c r="AG24" s="25"/>
      <c r="AH24" s="25"/>
      <c r="AI24" s="25"/>
      <c r="AJ24" s="25"/>
      <c r="AK24" s="25"/>
      <c r="AL24" s="25"/>
      <c r="AM24" s="37"/>
      <c r="AN24" s="25"/>
      <c r="AO24" s="25"/>
      <c r="AP24" s="25"/>
      <c r="AQ24" s="25"/>
      <c r="AR24" s="25"/>
      <c r="AS24" s="25"/>
      <c r="AT24" s="37"/>
      <c r="AU24" s="50"/>
      <c r="AV24" s="37"/>
      <c r="AW24" s="50"/>
      <c r="AX24" s="50"/>
      <c r="AY24" s="50"/>
      <c r="AZ24" s="37"/>
      <c r="BA24" s="50"/>
      <c r="BB24" s="50"/>
      <c r="BC24" s="50"/>
      <c r="BD24" s="50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63"/>
      <c r="BX24" s="11"/>
      <c r="BY24" s="11"/>
      <c r="BZ24" s="11"/>
      <c r="CA24" s="187">
        <v>1028</v>
      </c>
      <c r="CB24" s="11">
        <v>1182</v>
      </c>
      <c r="CC24" s="11">
        <v>2236</v>
      </c>
      <c r="CD24" s="11">
        <f t="shared" si="0"/>
        <v>0</v>
      </c>
      <c r="CE24" s="63">
        <f t="shared" si="1"/>
        <v>4446</v>
      </c>
    </row>
    <row r="25" spans="1:83" s="39" customFormat="1" ht="15.75" x14ac:dyDescent="0.25">
      <c r="A25" s="31" t="s">
        <v>66</v>
      </c>
      <c r="B25" s="13" t="s">
        <v>65</v>
      </c>
      <c r="C25" s="125"/>
      <c r="D25" s="175"/>
      <c r="E25" s="208"/>
      <c r="F25" s="36"/>
      <c r="G25" s="36"/>
      <c r="H25" s="36"/>
      <c r="I25" s="36"/>
      <c r="J25" s="36"/>
      <c r="K25" s="22"/>
      <c r="L25" s="26"/>
      <c r="M25" s="16"/>
      <c r="N25" s="16"/>
      <c r="O25" s="16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37"/>
      <c r="AC25" s="37"/>
      <c r="AD25" s="25"/>
      <c r="AE25" s="25"/>
      <c r="AF25" s="25"/>
      <c r="AG25" s="25"/>
      <c r="AH25" s="25"/>
      <c r="AI25" s="25"/>
      <c r="AJ25" s="25"/>
      <c r="AK25" s="25"/>
      <c r="AL25" s="25"/>
      <c r="AM25" s="37"/>
      <c r="AN25" s="25"/>
      <c r="AO25" s="25"/>
      <c r="AP25" s="25"/>
      <c r="AQ25" s="25"/>
      <c r="AR25" s="25"/>
      <c r="AS25" s="25"/>
      <c r="AT25" s="37"/>
      <c r="AU25" s="50"/>
      <c r="AV25" s="37"/>
      <c r="AW25" s="50"/>
      <c r="AX25" s="50"/>
      <c r="AY25" s="50"/>
      <c r="AZ25" s="37"/>
      <c r="BA25" s="50"/>
      <c r="BB25" s="50"/>
      <c r="BC25" s="50"/>
      <c r="BD25" s="50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63"/>
      <c r="BX25" s="11"/>
      <c r="BY25" s="11"/>
      <c r="BZ25" s="11"/>
      <c r="CA25" s="187">
        <v>406</v>
      </c>
      <c r="CB25" s="11">
        <v>0</v>
      </c>
      <c r="CC25" s="11">
        <v>0</v>
      </c>
      <c r="CD25" s="11">
        <f t="shared" si="0"/>
        <v>0</v>
      </c>
      <c r="CE25" s="63">
        <f t="shared" si="1"/>
        <v>406</v>
      </c>
    </row>
    <row r="26" spans="1:83" s="39" customFormat="1" ht="15.75" x14ac:dyDescent="0.25">
      <c r="A26" s="31" t="s">
        <v>148</v>
      </c>
      <c r="B26" s="13" t="s">
        <v>122</v>
      </c>
      <c r="C26" s="125"/>
      <c r="D26" s="175"/>
      <c r="E26" s="208"/>
      <c r="F26" s="36"/>
      <c r="G26" s="36"/>
      <c r="H26" s="36"/>
      <c r="I26" s="36"/>
      <c r="J26" s="36"/>
      <c r="K26" s="22"/>
      <c r="L26" s="26"/>
      <c r="M26" s="16"/>
      <c r="N26" s="16"/>
      <c r="O26" s="16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37"/>
      <c r="AC26" s="37"/>
      <c r="AD26" s="25"/>
      <c r="AE26" s="25"/>
      <c r="AF26" s="25"/>
      <c r="AG26" s="25"/>
      <c r="AH26" s="25"/>
      <c r="AI26" s="25"/>
      <c r="AJ26" s="25"/>
      <c r="AK26" s="25"/>
      <c r="AL26" s="25"/>
      <c r="AM26" s="37"/>
      <c r="AN26" s="25"/>
      <c r="AO26" s="25"/>
      <c r="AP26" s="25"/>
      <c r="AQ26" s="25"/>
      <c r="AR26" s="25"/>
      <c r="AS26" s="25"/>
      <c r="AT26" s="37"/>
      <c r="AU26" s="50"/>
      <c r="AV26" s="37"/>
      <c r="AW26" s="50"/>
      <c r="AX26" s="50"/>
      <c r="AY26" s="50"/>
      <c r="AZ26" s="37"/>
      <c r="BA26" s="50"/>
      <c r="BB26" s="50"/>
      <c r="BC26" s="50"/>
      <c r="BD26" s="50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63"/>
      <c r="BX26" s="11"/>
      <c r="BY26" s="11"/>
      <c r="BZ26" s="11"/>
      <c r="CA26" s="187">
        <v>0</v>
      </c>
      <c r="CB26" s="11">
        <v>88</v>
      </c>
      <c r="CC26" s="11">
        <v>493</v>
      </c>
      <c r="CD26" s="11">
        <f t="shared" si="0"/>
        <v>0</v>
      </c>
      <c r="CE26" s="63">
        <f t="shared" ref="CE26:CE41" si="2">SUM(BW26:CD26)</f>
        <v>581</v>
      </c>
    </row>
    <row r="27" spans="1:83" s="39" customFormat="1" ht="15.75" x14ac:dyDescent="0.25">
      <c r="A27" s="140" t="s">
        <v>71</v>
      </c>
      <c r="B27" s="13" t="s">
        <v>72</v>
      </c>
      <c r="C27" s="125"/>
      <c r="D27" s="175">
        <v>164</v>
      </c>
      <c r="E27" s="208">
        <v>107</v>
      </c>
      <c r="F27" s="36">
        <v>411</v>
      </c>
      <c r="G27" s="36"/>
      <c r="H27" s="36"/>
      <c r="I27" s="36"/>
      <c r="J27" s="36"/>
      <c r="K27" s="22"/>
      <c r="L27" s="26"/>
      <c r="M27" s="16"/>
      <c r="N27" s="16"/>
      <c r="O27" s="16"/>
      <c r="P27" s="25">
        <v>21</v>
      </c>
      <c r="Q27" s="25">
        <v>58</v>
      </c>
      <c r="R27" s="25"/>
      <c r="S27" s="25">
        <v>21</v>
      </c>
      <c r="T27" s="25"/>
      <c r="U27" s="25"/>
      <c r="V27" s="25"/>
      <c r="W27" s="25"/>
      <c r="X27" s="25"/>
      <c r="Y27" s="25"/>
      <c r="Z27" s="25"/>
      <c r="AA27" s="25"/>
      <c r="AB27" s="37"/>
      <c r="AC27" s="37"/>
      <c r="AD27" s="25"/>
      <c r="AE27" s="25"/>
      <c r="AF27" s="25">
        <v>197</v>
      </c>
      <c r="AG27" s="25"/>
      <c r="AH27" s="25"/>
      <c r="AI27" s="25"/>
      <c r="AJ27" s="25"/>
      <c r="AK27" s="25"/>
      <c r="AL27" s="25"/>
      <c r="AM27" s="37"/>
      <c r="AN27" s="25"/>
      <c r="AO27" s="25"/>
      <c r="AP27" s="25"/>
      <c r="AQ27" s="25"/>
      <c r="AR27" s="25"/>
      <c r="AS27" s="25">
        <v>98</v>
      </c>
      <c r="AT27" s="37"/>
      <c r="AU27" s="50"/>
      <c r="AV27" s="37"/>
      <c r="AW27" s="50">
        <v>187</v>
      </c>
      <c r="AX27" s="50"/>
      <c r="AY27" s="50"/>
      <c r="AZ27" s="37"/>
      <c r="BA27" s="50"/>
      <c r="BB27" s="50"/>
      <c r="BC27" s="50">
        <v>201</v>
      </c>
      <c r="BD27" s="50"/>
      <c r="BE27" s="37"/>
      <c r="BF27" s="37">
        <v>24</v>
      </c>
      <c r="BG27" s="37">
        <v>1290</v>
      </c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63"/>
      <c r="BX27" s="11"/>
      <c r="BY27" s="11"/>
      <c r="BZ27" s="11">
        <v>2465</v>
      </c>
      <c r="CA27" s="187">
        <v>5131</v>
      </c>
      <c r="CB27" s="11">
        <v>10622</v>
      </c>
      <c r="CC27" s="11">
        <v>5114</v>
      </c>
      <c r="CD27" s="11">
        <f t="shared" si="0"/>
        <v>2779</v>
      </c>
      <c r="CE27" s="63">
        <f t="shared" si="2"/>
        <v>26111</v>
      </c>
    </row>
    <row r="28" spans="1:83" s="39" customFormat="1" ht="15.75" x14ac:dyDescent="0.25">
      <c r="A28" s="25" t="s">
        <v>77</v>
      </c>
      <c r="B28" s="10" t="s">
        <v>78</v>
      </c>
      <c r="C28" s="125"/>
      <c r="D28" s="175"/>
      <c r="E28" s="208"/>
      <c r="F28" s="36"/>
      <c r="G28" s="36"/>
      <c r="H28" s="36"/>
      <c r="I28" s="36"/>
      <c r="J28" s="36"/>
      <c r="K28" s="22"/>
      <c r="L28" s="26"/>
      <c r="M28" s="16"/>
      <c r="N28" s="16"/>
      <c r="O28" s="16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37"/>
      <c r="AC28" s="37"/>
      <c r="AD28" s="25"/>
      <c r="AE28" s="25"/>
      <c r="AF28" s="25"/>
      <c r="AG28" s="25"/>
      <c r="AH28" s="25"/>
      <c r="AI28" s="25"/>
      <c r="AJ28" s="25"/>
      <c r="AK28" s="25"/>
      <c r="AL28" s="25"/>
      <c r="AM28" s="37"/>
      <c r="AN28" s="25"/>
      <c r="AO28" s="25"/>
      <c r="AP28" s="25"/>
      <c r="AQ28" s="25"/>
      <c r="AR28" s="25"/>
      <c r="AS28" s="25"/>
      <c r="AT28" s="37"/>
      <c r="AU28" s="50"/>
      <c r="AV28" s="37"/>
      <c r="AW28" s="50"/>
      <c r="AX28" s="50"/>
      <c r="AY28" s="50"/>
      <c r="AZ28" s="37"/>
      <c r="BA28" s="50"/>
      <c r="BB28" s="50"/>
      <c r="BC28" s="50"/>
      <c r="BD28" s="50"/>
      <c r="BE28" s="37"/>
      <c r="BF28" s="37"/>
      <c r="BG28" s="37"/>
      <c r="BH28" s="37"/>
      <c r="BI28" s="37"/>
      <c r="BJ28" s="37">
        <v>122</v>
      </c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63"/>
      <c r="BX28" s="11"/>
      <c r="BY28" s="11"/>
      <c r="BZ28" s="11"/>
      <c r="CA28" s="187">
        <v>646</v>
      </c>
      <c r="CB28" s="11">
        <v>304</v>
      </c>
      <c r="CC28" s="11">
        <v>225</v>
      </c>
      <c r="CD28" s="11">
        <f t="shared" si="0"/>
        <v>122</v>
      </c>
      <c r="CE28" s="63">
        <f t="shared" si="2"/>
        <v>1297</v>
      </c>
    </row>
    <row r="29" spans="1:83" s="39" customFormat="1" ht="15.75" x14ac:dyDescent="0.25">
      <c r="A29" s="25" t="s">
        <v>81</v>
      </c>
      <c r="B29" s="10" t="s">
        <v>80</v>
      </c>
      <c r="C29" s="125"/>
      <c r="D29" s="175"/>
      <c r="E29" s="208"/>
      <c r="F29" s="36"/>
      <c r="G29" s="36"/>
      <c r="H29" s="36"/>
      <c r="I29" s="36"/>
      <c r="J29" s="36"/>
      <c r="K29" s="22"/>
      <c r="L29" s="26"/>
      <c r="M29" s="16"/>
      <c r="N29" s="16"/>
      <c r="O29" s="16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37"/>
      <c r="AC29" s="37"/>
      <c r="AD29" s="25"/>
      <c r="AE29" s="25"/>
      <c r="AF29" s="25"/>
      <c r="AG29" s="25"/>
      <c r="AH29" s="25"/>
      <c r="AI29" s="25"/>
      <c r="AJ29" s="25"/>
      <c r="AK29" s="25"/>
      <c r="AL29" s="25"/>
      <c r="AM29" s="37"/>
      <c r="AN29" s="25"/>
      <c r="AO29" s="25"/>
      <c r="AP29" s="25"/>
      <c r="AQ29" s="25"/>
      <c r="AR29" s="25"/>
      <c r="AS29" s="25"/>
      <c r="AT29" s="37"/>
      <c r="AU29" s="50"/>
      <c r="AV29" s="37"/>
      <c r="AW29" s="50"/>
      <c r="AX29" s="50"/>
      <c r="AY29" s="50"/>
      <c r="AZ29" s="37"/>
      <c r="BA29" s="50"/>
      <c r="BB29" s="50"/>
      <c r="BC29" s="50"/>
      <c r="BD29" s="50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63"/>
      <c r="BX29" s="11"/>
      <c r="BY29" s="11"/>
      <c r="BZ29" s="11"/>
      <c r="CA29" s="187">
        <v>1264</v>
      </c>
      <c r="CB29" s="11">
        <v>1711</v>
      </c>
      <c r="CC29" s="11">
        <v>920</v>
      </c>
      <c r="CD29" s="11">
        <f t="shared" si="0"/>
        <v>0</v>
      </c>
      <c r="CE29" s="63">
        <f t="shared" si="2"/>
        <v>3895</v>
      </c>
    </row>
    <row r="30" spans="1:83" s="39" customFormat="1" ht="15.75" x14ac:dyDescent="0.25">
      <c r="A30" s="25" t="s">
        <v>86</v>
      </c>
      <c r="B30" s="10" t="s">
        <v>85</v>
      </c>
      <c r="C30" s="125"/>
      <c r="D30" s="175"/>
      <c r="E30" s="208"/>
      <c r="F30" s="36"/>
      <c r="G30" s="36"/>
      <c r="H30" s="36"/>
      <c r="I30" s="36"/>
      <c r="J30" s="36"/>
      <c r="K30" s="22"/>
      <c r="L30" s="26"/>
      <c r="M30" s="16"/>
      <c r="N30" s="16"/>
      <c r="O30" s="16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37"/>
      <c r="AC30" s="37"/>
      <c r="AD30" s="25"/>
      <c r="AE30" s="25"/>
      <c r="AF30" s="25"/>
      <c r="AG30" s="25"/>
      <c r="AH30" s="25"/>
      <c r="AI30" s="25"/>
      <c r="AJ30" s="25"/>
      <c r="AK30" s="25"/>
      <c r="AL30" s="25"/>
      <c r="AM30" s="37"/>
      <c r="AN30" s="25"/>
      <c r="AO30" s="25"/>
      <c r="AP30" s="25"/>
      <c r="AQ30" s="25"/>
      <c r="AR30" s="25"/>
      <c r="AS30" s="25"/>
      <c r="AT30" s="37"/>
      <c r="AU30" s="50"/>
      <c r="AV30" s="37"/>
      <c r="AW30" s="50"/>
      <c r="AX30" s="50"/>
      <c r="AY30" s="50"/>
      <c r="AZ30" s="37"/>
      <c r="BA30" s="50"/>
      <c r="BB30" s="50"/>
      <c r="BC30" s="50"/>
      <c r="BD30" s="50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63"/>
      <c r="BX30" s="11"/>
      <c r="BY30" s="11"/>
      <c r="BZ30" s="11"/>
      <c r="CA30" s="187">
        <v>727</v>
      </c>
      <c r="CB30" s="11">
        <v>806</v>
      </c>
      <c r="CC30" s="11">
        <v>398</v>
      </c>
      <c r="CD30" s="11">
        <f t="shared" si="0"/>
        <v>0</v>
      </c>
      <c r="CE30" s="63">
        <f t="shared" si="2"/>
        <v>1931</v>
      </c>
    </row>
    <row r="31" spans="1:83" s="39" customFormat="1" ht="15.75" x14ac:dyDescent="0.25">
      <c r="A31" s="25" t="s">
        <v>136</v>
      </c>
      <c r="B31" s="10" t="s">
        <v>112</v>
      </c>
      <c r="C31" s="125"/>
      <c r="D31" s="175"/>
      <c r="E31" s="208"/>
      <c r="F31" s="36"/>
      <c r="G31" s="36"/>
      <c r="H31" s="36"/>
      <c r="I31" s="36"/>
      <c r="J31" s="36"/>
      <c r="K31" s="22"/>
      <c r="L31" s="26"/>
      <c r="M31" s="16"/>
      <c r="N31" s="16"/>
      <c r="O31" s="16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>
        <v>116</v>
      </c>
      <c r="AA31" s="25"/>
      <c r="AB31" s="37"/>
      <c r="AC31" s="37"/>
      <c r="AD31" s="25"/>
      <c r="AE31" s="25"/>
      <c r="AF31" s="25"/>
      <c r="AG31" s="25"/>
      <c r="AH31" s="25"/>
      <c r="AI31" s="25"/>
      <c r="AJ31" s="25"/>
      <c r="AK31" s="25"/>
      <c r="AL31" s="25"/>
      <c r="AM31" s="37"/>
      <c r="AN31" s="25"/>
      <c r="AO31" s="25"/>
      <c r="AP31" s="25"/>
      <c r="AQ31" s="25"/>
      <c r="AR31" s="25"/>
      <c r="AS31" s="25"/>
      <c r="AT31" s="37">
        <v>15</v>
      </c>
      <c r="AU31" s="50"/>
      <c r="AV31" s="37"/>
      <c r="AW31" s="50"/>
      <c r="AX31" s="50"/>
      <c r="AY31" s="50"/>
      <c r="AZ31" s="37"/>
      <c r="BA31" s="50"/>
      <c r="BB31" s="50"/>
      <c r="BC31" s="50"/>
      <c r="BD31" s="50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63"/>
      <c r="BX31" s="11"/>
      <c r="BY31" s="11"/>
      <c r="BZ31" s="11"/>
      <c r="CA31" s="187">
        <v>0</v>
      </c>
      <c r="CB31" s="11">
        <v>511</v>
      </c>
      <c r="CC31" s="11">
        <v>40</v>
      </c>
      <c r="CD31" s="11">
        <f t="shared" si="0"/>
        <v>131</v>
      </c>
      <c r="CE31" s="63">
        <f t="shared" si="2"/>
        <v>682</v>
      </c>
    </row>
    <row r="32" spans="1:83" s="39" customFormat="1" ht="14.25" customHeight="1" x14ac:dyDescent="0.25">
      <c r="A32" s="139" t="s">
        <v>104</v>
      </c>
      <c r="B32" s="10" t="s">
        <v>99</v>
      </c>
      <c r="C32" s="124"/>
      <c r="D32" s="176"/>
      <c r="E32" s="208"/>
      <c r="F32" s="49"/>
      <c r="G32" s="49"/>
      <c r="H32" s="49"/>
      <c r="I32" s="49"/>
      <c r="J32" s="49"/>
      <c r="K32" s="22"/>
      <c r="L32" s="26"/>
      <c r="M32" s="16"/>
      <c r="N32" s="16"/>
      <c r="O32" s="16"/>
      <c r="P32" s="22"/>
      <c r="Q32" s="22"/>
      <c r="R32" s="22"/>
      <c r="S32" s="22"/>
      <c r="T32" s="22"/>
      <c r="U32" s="22">
        <v>1578</v>
      </c>
      <c r="V32" s="22"/>
      <c r="W32" s="22"/>
      <c r="X32" s="22"/>
      <c r="Y32" s="22"/>
      <c r="Z32" s="22"/>
      <c r="AA32" s="22"/>
      <c r="AB32" s="36"/>
      <c r="AC32" s="36"/>
      <c r="AD32" s="19"/>
      <c r="AE32" s="19"/>
      <c r="AF32" s="19"/>
      <c r="AG32" s="19"/>
      <c r="AH32" s="19"/>
      <c r="AI32" s="19"/>
      <c r="AJ32" s="19"/>
      <c r="AK32" s="22"/>
      <c r="AL32" s="22"/>
      <c r="AM32" s="36"/>
      <c r="AN32" s="19"/>
      <c r="AO32" s="19"/>
      <c r="AP32" s="19"/>
      <c r="AQ32" s="19"/>
      <c r="AR32" s="19"/>
      <c r="AS32" s="19"/>
      <c r="AT32" s="36">
        <v>46</v>
      </c>
      <c r="AU32" s="19"/>
      <c r="AV32" s="36"/>
      <c r="AW32" s="19"/>
      <c r="AX32" s="19"/>
      <c r="AY32" s="19"/>
      <c r="AZ32" s="36"/>
      <c r="BA32" s="19"/>
      <c r="BB32" s="19"/>
      <c r="BC32" s="19"/>
      <c r="BD32" s="19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>
        <v>85</v>
      </c>
      <c r="BU32" s="36"/>
      <c r="BV32" s="36"/>
      <c r="BW32" s="63"/>
      <c r="BX32" s="11"/>
      <c r="BY32" s="11"/>
      <c r="BZ32" s="11"/>
      <c r="CA32" s="187">
        <v>0</v>
      </c>
      <c r="CB32" s="11">
        <v>501</v>
      </c>
      <c r="CC32" s="11">
        <v>1686</v>
      </c>
      <c r="CD32" s="11">
        <f t="shared" si="0"/>
        <v>1709</v>
      </c>
      <c r="CE32" s="63">
        <f t="shared" si="2"/>
        <v>3896</v>
      </c>
    </row>
    <row r="33" spans="1:83" s="39" customFormat="1" ht="14.25" customHeight="1" x14ac:dyDescent="0.25">
      <c r="A33" s="164" t="s">
        <v>147</v>
      </c>
      <c r="B33" s="13" t="s">
        <v>109</v>
      </c>
      <c r="C33" s="124">
        <v>192</v>
      </c>
      <c r="D33" s="176">
        <v>165</v>
      </c>
      <c r="E33" s="208">
        <v>115</v>
      </c>
      <c r="F33" s="55"/>
      <c r="G33" s="55">
        <v>165</v>
      </c>
      <c r="H33" s="55">
        <v>285</v>
      </c>
      <c r="I33" s="55"/>
      <c r="J33" s="55">
        <v>189</v>
      </c>
      <c r="K33" s="22">
        <v>5292</v>
      </c>
      <c r="L33" s="26">
        <v>980</v>
      </c>
      <c r="M33" s="16"/>
      <c r="N33" s="16"/>
      <c r="O33" s="16"/>
      <c r="P33" s="22"/>
      <c r="Q33" s="22"/>
      <c r="R33" s="22"/>
      <c r="S33" s="22">
        <v>19</v>
      </c>
      <c r="T33" s="22"/>
      <c r="U33" s="22"/>
      <c r="V33" s="22"/>
      <c r="W33" s="22">
        <v>530</v>
      </c>
      <c r="X33" s="22">
        <v>854</v>
      </c>
      <c r="Y33" s="22">
        <v>518</v>
      </c>
      <c r="Z33" s="22"/>
      <c r="AA33" s="22"/>
      <c r="AB33" s="36">
        <v>795</v>
      </c>
      <c r="AC33" s="36"/>
      <c r="AD33" s="36"/>
      <c r="AE33" s="36"/>
      <c r="AF33" s="36">
        <v>214</v>
      </c>
      <c r="AG33" s="36"/>
      <c r="AH33" s="36"/>
      <c r="AI33" s="36">
        <v>574</v>
      </c>
      <c r="AJ33" s="36"/>
      <c r="AK33" s="22"/>
      <c r="AL33" s="22">
        <v>175</v>
      </c>
      <c r="AM33" s="36"/>
      <c r="AN33" s="36"/>
      <c r="AO33" s="36"/>
      <c r="AP33" s="36">
        <v>312</v>
      </c>
      <c r="AQ33" s="36"/>
      <c r="AR33" s="19"/>
      <c r="AS33" s="19"/>
      <c r="AT33" s="36">
        <v>42</v>
      </c>
      <c r="AU33" s="19"/>
      <c r="AV33" s="36"/>
      <c r="AW33" s="19">
        <v>192</v>
      </c>
      <c r="AX33" s="19"/>
      <c r="AY33" s="19"/>
      <c r="AZ33" s="36">
        <v>367</v>
      </c>
      <c r="BA33" s="19"/>
      <c r="BB33" s="19"/>
      <c r="BC33" s="19"/>
      <c r="BD33" s="19"/>
      <c r="BE33" s="36">
        <v>135</v>
      </c>
      <c r="BF33" s="36">
        <v>21</v>
      </c>
      <c r="BG33" s="36">
        <v>1287</v>
      </c>
      <c r="BH33" s="36"/>
      <c r="BI33" s="36">
        <v>355</v>
      </c>
      <c r="BJ33" s="36"/>
      <c r="BK33" s="36"/>
      <c r="BL33" s="36"/>
      <c r="BM33" s="36">
        <v>189</v>
      </c>
      <c r="BN33" s="36"/>
      <c r="BO33" s="36"/>
      <c r="BP33" s="36">
        <v>229</v>
      </c>
      <c r="BQ33" s="36">
        <v>289</v>
      </c>
      <c r="BR33" s="36"/>
      <c r="BS33" s="36">
        <v>847</v>
      </c>
      <c r="BT33" s="36"/>
      <c r="BU33" s="36"/>
      <c r="BV33" s="36">
        <v>720</v>
      </c>
      <c r="BW33" s="63"/>
      <c r="BX33" s="11"/>
      <c r="BY33" s="11"/>
      <c r="BZ33" s="11"/>
      <c r="CA33" s="187"/>
      <c r="CB33" s="11">
        <v>4977</v>
      </c>
      <c r="CC33" s="11">
        <v>9030</v>
      </c>
      <c r="CD33" s="11">
        <f t="shared" si="0"/>
        <v>16047</v>
      </c>
      <c r="CE33" s="63">
        <f t="shared" si="2"/>
        <v>30054</v>
      </c>
    </row>
    <row r="34" spans="1:83" s="39" customFormat="1" ht="14.25" customHeight="1" x14ac:dyDescent="0.25">
      <c r="A34" s="38" t="s">
        <v>117</v>
      </c>
      <c r="B34" s="13" t="s">
        <v>116</v>
      </c>
      <c r="C34" s="124"/>
      <c r="D34" s="176"/>
      <c r="E34" s="208"/>
      <c r="F34" s="55"/>
      <c r="G34" s="55"/>
      <c r="H34" s="55"/>
      <c r="I34" s="55"/>
      <c r="J34" s="55"/>
      <c r="K34" s="22"/>
      <c r="L34" s="26"/>
      <c r="M34" s="16"/>
      <c r="N34" s="16"/>
      <c r="O34" s="16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36"/>
      <c r="AC34" s="36"/>
      <c r="AD34" s="19"/>
      <c r="AE34" s="19"/>
      <c r="AF34" s="19"/>
      <c r="AG34" s="19"/>
      <c r="AH34" s="19"/>
      <c r="AI34" s="19"/>
      <c r="AJ34" s="19"/>
      <c r="AK34" s="22"/>
      <c r="AL34" s="22"/>
      <c r="AM34" s="36"/>
      <c r="AN34" s="19"/>
      <c r="AO34" s="19"/>
      <c r="AP34" s="19"/>
      <c r="AQ34" s="19"/>
      <c r="AR34" s="19"/>
      <c r="AS34" s="19"/>
      <c r="AT34" s="36"/>
      <c r="AU34" s="19"/>
      <c r="AV34" s="36"/>
      <c r="AW34" s="19"/>
      <c r="AX34" s="19"/>
      <c r="AY34" s="19"/>
      <c r="AZ34" s="36"/>
      <c r="BA34" s="19"/>
      <c r="BB34" s="19"/>
      <c r="BC34" s="19"/>
      <c r="BD34" s="19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63"/>
      <c r="BX34" s="11"/>
      <c r="BY34" s="11"/>
      <c r="BZ34" s="11"/>
      <c r="CA34" s="187"/>
      <c r="CB34" s="11">
        <v>456</v>
      </c>
      <c r="CC34" s="11">
        <v>40</v>
      </c>
      <c r="CD34" s="11">
        <f t="shared" si="0"/>
        <v>0</v>
      </c>
      <c r="CE34" s="63">
        <f t="shared" si="2"/>
        <v>496</v>
      </c>
    </row>
    <row r="35" spans="1:83" s="39" customFormat="1" ht="14.25" customHeight="1" x14ac:dyDescent="0.25">
      <c r="A35" s="38" t="s">
        <v>137</v>
      </c>
      <c r="B35" s="13" t="s">
        <v>132</v>
      </c>
      <c r="C35" s="124"/>
      <c r="D35" s="176"/>
      <c r="E35" s="208"/>
      <c r="F35" s="55"/>
      <c r="G35" s="55"/>
      <c r="H35" s="55"/>
      <c r="I35" s="55"/>
      <c r="J35" s="55"/>
      <c r="K35" s="22"/>
      <c r="L35" s="26"/>
      <c r="M35" s="16"/>
      <c r="N35" s="16"/>
      <c r="O35" s="16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36"/>
      <c r="AC35" s="36"/>
      <c r="AD35" s="19"/>
      <c r="AE35" s="19"/>
      <c r="AF35" s="19"/>
      <c r="AG35" s="19"/>
      <c r="AH35" s="19"/>
      <c r="AI35" s="19"/>
      <c r="AJ35" s="19"/>
      <c r="AK35" s="22"/>
      <c r="AL35" s="22"/>
      <c r="AM35" s="36"/>
      <c r="AN35" s="19"/>
      <c r="AO35" s="19"/>
      <c r="AP35" s="19"/>
      <c r="AQ35" s="19"/>
      <c r="AR35" s="19"/>
      <c r="AS35" s="19"/>
      <c r="AT35" s="36"/>
      <c r="AU35" s="19"/>
      <c r="AV35" s="36"/>
      <c r="AW35" s="19"/>
      <c r="AX35" s="19"/>
      <c r="AY35" s="19"/>
      <c r="AZ35" s="36"/>
      <c r="BA35" s="19"/>
      <c r="BB35" s="19"/>
      <c r="BC35" s="19"/>
      <c r="BD35" s="19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63"/>
      <c r="BX35" s="11"/>
      <c r="BY35" s="11"/>
      <c r="BZ35" s="11"/>
      <c r="CA35" s="187"/>
      <c r="CB35" s="11">
        <v>57</v>
      </c>
      <c r="CC35" s="11">
        <v>0</v>
      </c>
      <c r="CD35" s="11">
        <f t="shared" ref="CD35:CD67" si="3">SUM(C35:BV35)</f>
        <v>0</v>
      </c>
      <c r="CE35" s="63">
        <f t="shared" si="2"/>
        <v>57</v>
      </c>
    </row>
    <row r="36" spans="1:83" s="39" customFormat="1" ht="14.25" customHeight="1" x14ac:dyDescent="0.25">
      <c r="A36" s="38" t="s">
        <v>138</v>
      </c>
      <c r="B36" s="13" t="s">
        <v>134</v>
      </c>
      <c r="C36" s="124"/>
      <c r="D36" s="176"/>
      <c r="E36" s="208"/>
      <c r="F36" s="55"/>
      <c r="G36" s="55"/>
      <c r="H36" s="55"/>
      <c r="I36" s="55"/>
      <c r="J36" s="55"/>
      <c r="K36" s="22"/>
      <c r="L36" s="26"/>
      <c r="M36" s="16"/>
      <c r="N36" s="16"/>
      <c r="O36" s="16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36"/>
      <c r="AC36" s="36"/>
      <c r="AD36" s="19"/>
      <c r="AE36" s="19"/>
      <c r="AF36" s="19"/>
      <c r="AG36" s="19"/>
      <c r="AH36" s="19"/>
      <c r="AI36" s="19"/>
      <c r="AJ36" s="19"/>
      <c r="AK36" s="22"/>
      <c r="AL36" s="22"/>
      <c r="AM36" s="36"/>
      <c r="AN36" s="19"/>
      <c r="AO36" s="19"/>
      <c r="AP36" s="19"/>
      <c r="AQ36" s="19"/>
      <c r="AR36" s="19"/>
      <c r="AS36" s="19"/>
      <c r="AT36" s="36"/>
      <c r="AU36" s="19"/>
      <c r="AV36" s="36"/>
      <c r="AW36" s="19"/>
      <c r="AX36" s="19"/>
      <c r="AY36" s="19"/>
      <c r="AZ36" s="36"/>
      <c r="BA36" s="19"/>
      <c r="BB36" s="19"/>
      <c r="BC36" s="19"/>
      <c r="BD36" s="19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63"/>
      <c r="BX36" s="11"/>
      <c r="BY36" s="11"/>
      <c r="BZ36" s="11"/>
      <c r="CA36" s="187"/>
      <c r="CB36" s="11">
        <v>629</v>
      </c>
      <c r="CC36" s="11">
        <v>75</v>
      </c>
      <c r="CD36" s="11">
        <f t="shared" si="3"/>
        <v>0</v>
      </c>
      <c r="CE36" s="63">
        <f t="shared" si="2"/>
        <v>704</v>
      </c>
    </row>
    <row r="37" spans="1:83" s="39" customFormat="1" ht="14.25" customHeight="1" x14ac:dyDescent="0.25">
      <c r="A37" s="22" t="s">
        <v>145</v>
      </c>
      <c r="B37" s="194" t="s">
        <v>143</v>
      </c>
      <c r="C37" s="124"/>
      <c r="D37" s="176"/>
      <c r="E37" s="208"/>
      <c r="F37" s="55"/>
      <c r="G37" s="55"/>
      <c r="H37" s="55"/>
      <c r="I37" s="55"/>
      <c r="J37" s="55"/>
      <c r="K37" s="22"/>
      <c r="L37" s="26"/>
      <c r="M37" s="16"/>
      <c r="N37" s="16"/>
      <c r="O37" s="16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36"/>
      <c r="AC37" s="36"/>
      <c r="AD37" s="19"/>
      <c r="AE37" s="19"/>
      <c r="AF37" s="19"/>
      <c r="AG37" s="19"/>
      <c r="AH37" s="19"/>
      <c r="AI37" s="19"/>
      <c r="AJ37" s="19"/>
      <c r="AK37" s="22"/>
      <c r="AL37" s="22"/>
      <c r="AM37" s="36"/>
      <c r="AN37" s="19"/>
      <c r="AO37" s="19"/>
      <c r="AP37" s="19"/>
      <c r="AQ37" s="19"/>
      <c r="AR37" s="19"/>
      <c r="AS37" s="19"/>
      <c r="AT37" s="36"/>
      <c r="AU37" s="19"/>
      <c r="AV37" s="36"/>
      <c r="AW37" s="19"/>
      <c r="AX37" s="19"/>
      <c r="AY37" s="19"/>
      <c r="AZ37" s="36"/>
      <c r="BA37" s="19"/>
      <c r="BB37" s="19"/>
      <c r="BC37" s="19"/>
      <c r="BD37" s="19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63"/>
      <c r="BX37" s="11"/>
      <c r="BY37" s="11"/>
      <c r="BZ37" s="11"/>
      <c r="CA37" s="187"/>
      <c r="CB37" s="11">
        <v>450</v>
      </c>
      <c r="CC37" s="11">
        <v>70</v>
      </c>
      <c r="CD37" s="11">
        <f t="shared" si="3"/>
        <v>0</v>
      </c>
      <c r="CE37" s="63">
        <f t="shared" si="2"/>
        <v>520</v>
      </c>
    </row>
    <row r="38" spans="1:83" s="39" customFormat="1" ht="14.25" customHeight="1" x14ac:dyDescent="0.25">
      <c r="A38" s="22" t="s">
        <v>146</v>
      </c>
      <c r="B38" s="194" t="s">
        <v>144</v>
      </c>
      <c r="C38" s="124"/>
      <c r="D38" s="176"/>
      <c r="E38" s="208"/>
      <c r="F38" s="55"/>
      <c r="G38" s="55"/>
      <c r="H38" s="55"/>
      <c r="I38" s="55"/>
      <c r="J38" s="55"/>
      <c r="K38" s="22"/>
      <c r="L38" s="26"/>
      <c r="M38" s="16"/>
      <c r="N38" s="16"/>
      <c r="O38" s="16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36"/>
      <c r="AC38" s="36"/>
      <c r="AD38" s="19"/>
      <c r="AE38" s="19"/>
      <c r="AF38" s="19"/>
      <c r="AG38" s="19"/>
      <c r="AH38" s="19"/>
      <c r="AI38" s="19"/>
      <c r="AJ38" s="19"/>
      <c r="AK38" s="22"/>
      <c r="AL38" s="22"/>
      <c r="AM38" s="36"/>
      <c r="AN38" s="19"/>
      <c r="AO38" s="19"/>
      <c r="AP38" s="19"/>
      <c r="AQ38" s="19"/>
      <c r="AR38" s="19"/>
      <c r="AS38" s="19"/>
      <c r="AT38" s="36">
        <v>15</v>
      </c>
      <c r="AU38" s="19"/>
      <c r="AV38" s="36"/>
      <c r="AW38" s="19"/>
      <c r="AX38" s="19"/>
      <c r="AY38" s="19"/>
      <c r="AZ38" s="36"/>
      <c r="BA38" s="19"/>
      <c r="BB38" s="19"/>
      <c r="BC38" s="19"/>
      <c r="BD38" s="19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63"/>
      <c r="BX38" s="11"/>
      <c r="BY38" s="11"/>
      <c r="BZ38" s="11"/>
      <c r="CA38" s="187"/>
      <c r="CB38" s="11">
        <v>174</v>
      </c>
      <c r="CC38" s="11">
        <v>295</v>
      </c>
      <c r="CD38" s="11">
        <f t="shared" si="3"/>
        <v>15</v>
      </c>
      <c r="CE38" s="63">
        <f t="shared" si="2"/>
        <v>484</v>
      </c>
    </row>
    <row r="39" spans="1:83" s="39" customFormat="1" ht="14.25" customHeight="1" x14ac:dyDescent="0.25">
      <c r="A39" s="22" t="s">
        <v>150</v>
      </c>
      <c r="B39" s="194" t="s">
        <v>149</v>
      </c>
      <c r="C39" s="124"/>
      <c r="D39" s="176"/>
      <c r="E39" s="208">
        <v>107</v>
      </c>
      <c r="F39" s="55"/>
      <c r="G39" s="55"/>
      <c r="H39" s="55"/>
      <c r="I39" s="55">
        <v>245</v>
      </c>
      <c r="J39" s="55"/>
      <c r="K39" s="22"/>
      <c r="L39" s="26"/>
      <c r="M39" s="16"/>
      <c r="N39" s="16"/>
      <c r="O39" s="16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36"/>
      <c r="AC39" s="36"/>
      <c r="AD39" s="19"/>
      <c r="AE39" s="19"/>
      <c r="AF39" s="19"/>
      <c r="AG39" s="19"/>
      <c r="AH39" s="19"/>
      <c r="AI39" s="19"/>
      <c r="AJ39" s="19"/>
      <c r="AK39" s="22"/>
      <c r="AL39" s="22"/>
      <c r="AM39" s="36"/>
      <c r="AN39" s="19"/>
      <c r="AO39" s="19">
        <v>170</v>
      </c>
      <c r="AP39" s="19"/>
      <c r="AQ39" s="19"/>
      <c r="AR39" s="19"/>
      <c r="AS39" s="19"/>
      <c r="AT39" s="36"/>
      <c r="AU39" s="19"/>
      <c r="AV39" s="36"/>
      <c r="AW39" s="19"/>
      <c r="AX39" s="19"/>
      <c r="AY39" s="19"/>
      <c r="AZ39" s="36"/>
      <c r="BA39" s="19"/>
      <c r="BB39" s="19">
        <v>101</v>
      </c>
      <c r="BC39" s="19"/>
      <c r="BD39" s="19"/>
      <c r="BE39" s="36">
        <v>147</v>
      </c>
      <c r="BF39" s="36">
        <v>2</v>
      </c>
      <c r="BG39" s="36"/>
      <c r="BH39" s="36"/>
      <c r="BI39" s="36"/>
      <c r="BJ39" s="36">
        <v>114</v>
      </c>
      <c r="BK39" s="36"/>
      <c r="BL39" s="36"/>
      <c r="BM39" s="36"/>
      <c r="BN39" s="36"/>
      <c r="BO39" s="36">
        <v>202</v>
      </c>
      <c r="BP39" s="36">
        <v>219</v>
      </c>
      <c r="BQ39" s="36">
        <v>299</v>
      </c>
      <c r="BR39" s="36"/>
      <c r="BS39" s="36"/>
      <c r="BT39" s="36">
        <v>155</v>
      </c>
      <c r="BU39" s="36">
        <v>74</v>
      </c>
      <c r="BV39" s="36"/>
      <c r="BW39" s="63"/>
      <c r="BX39" s="11"/>
      <c r="BY39" s="11"/>
      <c r="BZ39" s="11"/>
      <c r="CA39" s="187"/>
      <c r="CB39" s="11">
        <v>277</v>
      </c>
      <c r="CC39" s="11">
        <v>471</v>
      </c>
      <c r="CD39" s="11">
        <f t="shared" si="3"/>
        <v>1835</v>
      </c>
      <c r="CE39" s="63">
        <f t="shared" si="2"/>
        <v>2583</v>
      </c>
    </row>
    <row r="40" spans="1:83" s="39" customFormat="1" ht="14.25" customHeight="1" x14ac:dyDescent="0.25">
      <c r="A40" s="22" t="s">
        <v>154</v>
      </c>
      <c r="B40" s="16" t="s">
        <v>151</v>
      </c>
      <c r="C40" s="124"/>
      <c r="D40" s="176"/>
      <c r="E40" s="208"/>
      <c r="F40" s="55"/>
      <c r="G40" s="55"/>
      <c r="H40" s="55"/>
      <c r="I40" s="55"/>
      <c r="J40" s="55"/>
      <c r="K40" s="22"/>
      <c r="L40" s="26"/>
      <c r="M40" s="16"/>
      <c r="N40" s="16"/>
      <c r="O40" s="16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36"/>
      <c r="AC40" s="36"/>
      <c r="AD40" s="19"/>
      <c r="AE40" s="19"/>
      <c r="AF40" s="19"/>
      <c r="AG40" s="19"/>
      <c r="AH40" s="19"/>
      <c r="AI40" s="19"/>
      <c r="AJ40" s="19"/>
      <c r="AK40" s="22"/>
      <c r="AL40" s="22"/>
      <c r="AM40" s="36"/>
      <c r="AN40" s="19"/>
      <c r="AO40" s="19"/>
      <c r="AP40" s="19"/>
      <c r="AQ40" s="19"/>
      <c r="AR40" s="19"/>
      <c r="AS40" s="19"/>
      <c r="AT40" s="36"/>
      <c r="AU40" s="19"/>
      <c r="AV40" s="36"/>
      <c r="AW40" s="19"/>
      <c r="AX40" s="19"/>
      <c r="AY40" s="19"/>
      <c r="AZ40" s="36"/>
      <c r="BA40" s="19"/>
      <c r="BB40" s="19"/>
      <c r="BC40" s="19"/>
      <c r="BD40" s="19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63"/>
      <c r="BX40" s="11"/>
      <c r="BY40" s="11"/>
      <c r="BZ40" s="11"/>
      <c r="CA40" s="187"/>
      <c r="CB40" s="11">
        <v>26</v>
      </c>
      <c r="CC40" s="11">
        <v>0</v>
      </c>
      <c r="CD40" s="11">
        <f t="shared" si="3"/>
        <v>0</v>
      </c>
      <c r="CE40" s="63">
        <f t="shared" si="2"/>
        <v>26</v>
      </c>
    </row>
    <row r="41" spans="1:83" s="39" customFormat="1" ht="14.25" customHeight="1" x14ac:dyDescent="0.25">
      <c r="A41" s="109" t="s">
        <v>155</v>
      </c>
      <c r="B41" s="45" t="s">
        <v>152</v>
      </c>
      <c r="C41" s="124"/>
      <c r="D41" s="176"/>
      <c r="E41" s="208"/>
      <c r="F41" s="55">
        <v>449</v>
      </c>
      <c r="G41" s="55"/>
      <c r="H41" s="55">
        <v>301</v>
      </c>
      <c r="I41" s="55"/>
      <c r="J41" s="55">
        <v>171</v>
      </c>
      <c r="K41" s="22"/>
      <c r="L41" s="26"/>
      <c r="M41" s="16"/>
      <c r="N41" s="16"/>
      <c r="O41" s="16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36"/>
      <c r="AC41" s="36"/>
      <c r="AD41" s="19"/>
      <c r="AE41" s="19"/>
      <c r="AF41" s="19"/>
      <c r="AG41" s="19">
        <v>110</v>
      </c>
      <c r="AH41" s="19"/>
      <c r="AI41" s="19"/>
      <c r="AJ41" s="19"/>
      <c r="AK41" s="22"/>
      <c r="AL41" s="22"/>
      <c r="AM41" s="36"/>
      <c r="AN41" s="19"/>
      <c r="AO41" s="19">
        <v>172</v>
      </c>
      <c r="AP41" s="19"/>
      <c r="AQ41" s="19"/>
      <c r="AR41" s="19"/>
      <c r="AS41" s="19"/>
      <c r="AT41" s="36">
        <v>39</v>
      </c>
      <c r="AU41" s="19"/>
      <c r="AV41" s="36"/>
      <c r="AW41" s="19"/>
      <c r="AX41" s="19"/>
      <c r="AY41" s="19"/>
      <c r="AZ41" s="36">
        <v>345</v>
      </c>
      <c r="BA41" s="19"/>
      <c r="BB41" s="19"/>
      <c r="BC41" s="19"/>
      <c r="BD41" s="19"/>
      <c r="BE41" s="36"/>
      <c r="BF41" s="36"/>
      <c r="BG41" s="36"/>
      <c r="BH41" s="36"/>
      <c r="BI41" s="36">
        <v>355</v>
      </c>
      <c r="BJ41" s="36"/>
      <c r="BK41" s="36"/>
      <c r="BL41" s="36"/>
      <c r="BM41" s="36"/>
      <c r="BN41" s="36"/>
      <c r="BO41" s="36"/>
      <c r="BP41" s="36"/>
      <c r="BQ41" s="36"/>
      <c r="BR41" s="36"/>
      <c r="BS41" s="36">
        <v>911</v>
      </c>
      <c r="BT41" s="36">
        <v>85</v>
      </c>
      <c r="BU41" s="36"/>
      <c r="BV41" s="36">
        <v>657</v>
      </c>
      <c r="BW41" s="63"/>
      <c r="BX41" s="11"/>
      <c r="BY41" s="11"/>
      <c r="BZ41" s="11"/>
      <c r="CA41" s="187"/>
      <c r="CB41" s="11">
        <v>94</v>
      </c>
      <c r="CC41" s="11">
        <v>1608</v>
      </c>
      <c r="CD41" s="11">
        <f t="shared" si="3"/>
        <v>3595</v>
      </c>
      <c r="CE41" s="63">
        <f t="shared" si="2"/>
        <v>5297</v>
      </c>
    </row>
    <row r="42" spans="1:83" s="39" customFormat="1" ht="14.25" customHeight="1" x14ac:dyDescent="0.25">
      <c r="A42" s="109" t="s">
        <v>156</v>
      </c>
      <c r="B42" s="45" t="s">
        <v>153</v>
      </c>
      <c r="C42" s="124"/>
      <c r="D42" s="176"/>
      <c r="E42" s="208"/>
      <c r="F42" s="55"/>
      <c r="G42" s="55"/>
      <c r="H42" s="55"/>
      <c r="I42" s="55"/>
      <c r="J42" s="55">
        <v>168</v>
      </c>
      <c r="K42" s="22"/>
      <c r="L42" s="26">
        <v>1012</v>
      </c>
      <c r="M42" s="16"/>
      <c r="N42" s="16"/>
      <c r="O42" s="16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36"/>
      <c r="AC42" s="36"/>
      <c r="AD42" s="115"/>
      <c r="AE42" s="19"/>
      <c r="AF42" s="19"/>
      <c r="AG42" s="19"/>
      <c r="AH42" s="19"/>
      <c r="AI42" s="19"/>
      <c r="AJ42" s="19"/>
      <c r="AK42" s="22"/>
      <c r="AL42" s="22"/>
      <c r="AM42" s="36"/>
      <c r="AN42" s="19"/>
      <c r="AO42" s="19"/>
      <c r="AP42" s="19"/>
      <c r="AQ42" s="19"/>
      <c r="AR42" s="19"/>
      <c r="AS42" s="19"/>
      <c r="AT42" s="36"/>
      <c r="AU42" s="19"/>
      <c r="AV42" s="36"/>
      <c r="AW42" s="19"/>
      <c r="AX42" s="19"/>
      <c r="AY42" s="19"/>
      <c r="AZ42" s="36"/>
      <c r="BA42" s="19"/>
      <c r="BB42" s="19"/>
      <c r="BC42" s="19"/>
      <c r="BD42" s="19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>
        <v>806</v>
      </c>
      <c r="BT42" s="36"/>
      <c r="BU42" s="36"/>
      <c r="BV42" s="36">
        <v>682</v>
      </c>
      <c r="BW42" s="63"/>
      <c r="BX42" s="11"/>
      <c r="BY42" s="11"/>
      <c r="BZ42" s="11"/>
      <c r="CA42" s="187"/>
      <c r="CB42" s="11">
        <v>843</v>
      </c>
      <c r="CC42" s="11">
        <v>3502</v>
      </c>
      <c r="CD42" s="11">
        <f t="shared" si="3"/>
        <v>2668</v>
      </c>
      <c r="CE42" s="63">
        <f t="shared" ref="CE42:CE46" si="4">SUM(BW42:CD42)</f>
        <v>7013</v>
      </c>
    </row>
    <row r="43" spans="1:83" s="39" customFormat="1" ht="14.25" customHeight="1" x14ac:dyDescent="0.25">
      <c r="A43" s="22" t="s">
        <v>165</v>
      </c>
      <c r="B43" s="16" t="s">
        <v>164</v>
      </c>
      <c r="C43" s="124"/>
      <c r="D43" s="176"/>
      <c r="E43" s="208"/>
      <c r="F43" s="55"/>
      <c r="G43" s="55"/>
      <c r="H43" s="55"/>
      <c r="I43" s="55"/>
      <c r="J43" s="55"/>
      <c r="K43" s="22"/>
      <c r="L43" s="26"/>
      <c r="M43" s="16"/>
      <c r="N43" s="16"/>
      <c r="O43" s="16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36"/>
      <c r="AC43" s="36"/>
      <c r="AD43" s="19"/>
      <c r="AE43" s="19"/>
      <c r="AF43" s="19"/>
      <c r="AG43" s="19"/>
      <c r="AH43" s="19"/>
      <c r="AI43" s="19"/>
      <c r="AJ43" s="19">
        <v>70</v>
      </c>
      <c r="AK43" s="22"/>
      <c r="AL43" s="22"/>
      <c r="AM43" s="36"/>
      <c r="AN43" s="19"/>
      <c r="AO43" s="19"/>
      <c r="AP43" s="19"/>
      <c r="AQ43" s="19"/>
      <c r="AR43" s="19"/>
      <c r="AS43" s="19"/>
      <c r="AT43" s="36"/>
      <c r="AU43" s="19"/>
      <c r="AV43" s="36"/>
      <c r="AW43" s="19"/>
      <c r="AX43" s="19"/>
      <c r="AY43" s="19"/>
      <c r="AZ43" s="36"/>
      <c r="BA43" s="19"/>
      <c r="BB43" s="19"/>
      <c r="BC43" s="19"/>
      <c r="BD43" s="19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63"/>
      <c r="BX43" s="11"/>
      <c r="BY43" s="11"/>
      <c r="BZ43" s="11"/>
      <c r="CA43" s="187"/>
      <c r="CB43" s="11"/>
      <c r="CC43" s="11">
        <v>329</v>
      </c>
      <c r="CD43" s="11">
        <f t="shared" si="3"/>
        <v>70</v>
      </c>
      <c r="CE43" s="63">
        <f t="shared" si="4"/>
        <v>399</v>
      </c>
    </row>
    <row r="44" spans="1:83" s="39" customFormat="1" ht="14.25" customHeight="1" x14ac:dyDescent="0.25">
      <c r="A44" s="109" t="s">
        <v>168</v>
      </c>
      <c r="B44" s="16" t="s">
        <v>167</v>
      </c>
      <c r="C44" s="124"/>
      <c r="D44" s="176"/>
      <c r="E44" s="208">
        <v>75</v>
      </c>
      <c r="F44" s="55"/>
      <c r="G44" s="55"/>
      <c r="H44" s="55"/>
      <c r="I44" s="55"/>
      <c r="J44" s="55">
        <v>190</v>
      </c>
      <c r="K44" s="22"/>
      <c r="L44" s="26"/>
      <c r="M44" s="16"/>
      <c r="N44" s="16"/>
      <c r="O44" s="16"/>
      <c r="P44" s="22"/>
      <c r="Q44" s="22"/>
      <c r="R44" s="22"/>
      <c r="S44" s="22">
        <v>14</v>
      </c>
      <c r="T44" s="22"/>
      <c r="U44" s="22"/>
      <c r="V44" s="22"/>
      <c r="W44" s="22"/>
      <c r="X44" s="22"/>
      <c r="Y44" s="22"/>
      <c r="Z44" s="22">
        <v>108</v>
      </c>
      <c r="AA44" s="22"/>
      <c r="AB44" s="36"/>
      <c r="AC44" s="36"/>
      <c r="AD44" s="19"/>
      <c r="AE44" s="19"/>
      <c r="AF44" s="19"/>
      <c r="AG44" s="19"/>
      <c r="AH44" s="19"/>
      <c r="AI44" s="19"/>
      <c r="AJ44" s="19"/>
      <c r="AK44" s="22"/>
      <c r="AL44" s="22">
        <v>166</v>
      </c>
      <c r="AM44" s="36">
        <v>183</v>
      </c>
      <c r="AN44" s="19"/>
      <c r="AO44" s="19">
        <v>147</v>
      </c>
      <c r="AP44" s="19"/>
      <c r="AQ44" s="19"/>
      <c r="AR44" s="19"/>
      <c r="AS44" s="19"/>
      <c r="AT44" s="36">
        <v>120</v>
      </c>
      <c r="AU44" s="19"/>
      <c r="AV44" s="36"/>
      <c r="AW44" s="19"/>
      <c r="AX44" s="19"/>
      <c r="AY44" s="19"/>
      <c r="AZ44" s="36"/>
      <c r="BA44" s="19"/>
      <c r="BB44" s="19"/>
      <c r="BC44" s="19"/>
      <c r="BD44" s="19"/>
      <c r="BE44" s="36"/>
      <c r="BF44" s="36">
        <v>12</v>
      </c>
      <c r="BG44" s="36"/>
      <c r="BH44" s="36">
        <v>95</v>
      </c>
      <c r="BI44" s="36"/>
      <c r="BJ44" s="36">
        <v>140</v>
      </c>
      <c r="BK44" s="36"/>
      <c r="BL44" s="36"/>
      <c r="BM44" s="36">
        <v>190</v>
      </c>
      <c r="BN44" s="36">
        <v>20</v>
      </c>
      <c r="BO44" s="36"/>
      <c r="BP44" s="36"/>
      <c r="BQ44" s="36"/>
      <c r="BR44" s="36">
        <v>110</v>
      </c>
      <c r="BS44" s="36"/>
      <c r="BT44" s="36"/>
      <c r="BU44" s="36">
        <v>52</v>
      </c>
      <c r="BV44" s="36"/>
      <c r="BW44" s="63"/>
      <c r="BX44" s="11"/>
      <c r="BY44" s="11"/>
      <c r="BZ44" s="11"/>
      <c r="CA44" s="187"/>
      <c r="CB44" s="11"/>
      <c r="CC44" s="11">
        <v>828</v>
      </c>
      <c r="CD44" s="11">
        <f t="shared" si="3"/>
        <v>1622</v>
      </c>
      <c r="CE44" s="63">
        <f>SUM(BW44:CD44)</f>
        <v>2450</v>
      </c>
    </row>
    <row r="45" spans="1:83" s="39" customFormat="1" ht="14.25" customHeight="1" x14ac:dyDescent="0.25">
      <c r="A45" s="109" t="s">
        <v>174</v>
      </c>
      <c r="B45" s="16" t="s">
        <v>173</v>
      </c>
      <c r="C45" s="124"/>
      <c r="D45" s="176"/>
      <c r="E45" s="208">
        <v>90</v>
      </c>
      <c r="F45" s="55"/>
      <c r="G45" s="55">
        <v>187</v>
      </c>
      <c r="H45" s="55"/>
      <c r="I45" s="55"/>
      <c r="J45" s="55"/>
      <c r="K45" s="22"/>
      <c r="L45" s="26">
        <v>780</v>
      </c>
      <c r="M45" s="16"/>
      <c r="N45" s="16"/>
      <c r="O45" s="16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36"/>
      <c r="AC45" s="36"/>
      <c r="AD45" s="19"/>
      <c r="AE45" s="19"/>
      <c r="AF45" s="19"/>
      <c r="AG45" s="19"/>
      <c r="AH45" s="19"/>
      <c r="AI45" s="19"/>
      <c r="AJ45" s="19"/>
      <c r="AK45" s="22"/>
      <c r="AL45" s="22"/>
      <c r="AM45" s="36"/>
      <c r="AN45" s="19"/>
      <c r="AO45" s="19">
        <v>169</v>
      </c>
      <c r="AP45" s="19"/>
      <c r="AQ45" s="19"/>
      <c r="AR45" s="19"/>
      <c r="AS45" s="19"/>
      <c r="AT45" s="36">
        <v>9</v>
      </c>
      <c r="AU45" s="19"/>
      <c r="AV45" s="36"/>
      <c r="AW45" s="19"/>
      <c r="AX45" s="19"/>
      <c r="AY45" s="19"/>
      <c r="AZ45" s="36"/>
      <c r="BA45" s="19"/>
      <c r="BB45" s="19"/>
      <c r="BC45" s="19"/>
      <c r="BD45" s="19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63"/>
      <c r="BX45" s="11"/>
      <c r="BY45" s="11"/>
      <c r="BZ45" s="11"/>
      <c r="CA45" s="187"/>
      <c r="CB45" s="11"/>
      <c r="CC45" s="11">
        <v>2255</v>
      </c>
      <c r="CD45" s="11">
        <f t="shared" si="3"/>
        <v>1235</v>
      </c>
      <c r="CE45" s="63">
        <f t="shared" si="4"/>
        <v>3490</v>
      </c>
    </row>
    <row r="46" spans="1:83" s="39" customFormat="1" ht="14.25" customHeight="1" x14ac:dyDescent="0.25">
      <c r="A46" s="109" t="s">
        <v>176</v>
      </c>
      <c r="B46" s="16" t="s">
        <v>175</v>
      </c>
      <c r="C46" s="124"/>
      <c r="D46" s="176">
        <v>180</v>
      </c>
      <c r="E46" s="208"/>
      <c r="F46" s="55"/>
      <c r="G46" s="55">
        <v>180</v>
      </c>
      <c r="H46" s="55">
        <v>302</v>
      </c>
      <c r="I46" s="55">
        <v>250</v>
      </c>
      <c r="J46" s="55">
        <v>180</v>
      </c>
      <c r="K46" s="22"/>
      <c r="L46" s="26"/>
      <c r="M46" s="16"/>
      <c r="N46" s="16"/>
      <c r="O46" s="16"/>
      <c r="P46" s="22"/>
      <c r="Q46" s="22"/>
      <c r="R46" s="22"/>
      <c r="S46" s="22"/>
      <c r="T46" s="22"/>
      <c r="U46" s="22"/>
      <c r="V46" s="22"/>
      <c r="W46" s="22"/>
      <c r="X46" s="22">
        <v>850</v>
      </c>
      <c r="Y46" s="22"/>
      <c r="Z46" s="22"/>
      <c r="AA46" s="22"/>
      <c r="AB46" s="36"/>
      <c r="AC46" s="36"/>
      <c r="AD46" s="19"/>
      <c r="AE46" s="19"/>
      <c r="AF46" s="19"/>
      <c r="AG46" s="19">
        <v>120</v>
      </c>
      <c r="AH46" s="19"/>
      <c r="AI46" s="19"/>
      <c r="AJ46" s="19"/>
      <c r="AK46" s="22"/>
      <c r="AL46" s="22">
        <v>170</v>
      </c>
      <c r="AM46" s="36"/>
      <c r="AN46" s="19"/>
      <c r="AO46" s="19"/>
      <c r="AP46" s="19"/>
      <c r="AQ46" s="19"/>
      <c r="AR46" s="19"/>
      <c r="AS46" s="19">
        <v>95</v>
      </c>
      <c r="AT46" s="36"/>
      <c r="AU46" s="19"/>
      <c r="AV46" s="36"/>
      <c r="AW46" s="19"/>
      <c r="AX46" s="19">
        <v>526</v>
      </c>
      <c r="AY46" s="19"/>
      <c r="AZ46" s="36"/>
      <c r="BA46" s="19"/>
      <c r="BB46" s="19"/>
      <c r="BC46" s="19"/>
      <c r="BD46" s="19"/>
      <c r="BE46" s="36"/>
      <c r="BF46" s="36"/>
      <c r="BG46" s="36"/>
      <c r="BH46" s="36">
        <v>110</v>
      </c>
      <c r="BI46" s="36"/>
      <c r="BJ46" s="36"/>
      <c r="BK46" s="36"/>
      <c r="BL46" s="36"/>
      <c r="BM46" s="36">
        <v>180</v>
      </c>
      <c r="BN46" s="36"/>
      <c r="BO46" s="36"/>
      <c r="BP46" s="36"/>
      <c r="BQ46" s="36"/>
      <c r="BR46" s="36"/>
      <c r="BS46" s="36"/>
      <c r="BT46" s="36"/>
      <c r="BU46" s="36">
        <v>70</v>
      </c>
      <c r="BV46" s="36"/>
      <c r="BW46" s="63"/>
      <c r="BX46" s="11"/>
      <c r="BY46" s="11"/>
      <c r="BZ46" s="11"/>
      <c r="CA46" s="187"/>
      <c r="CB46" s="11"/>
      <c r="CC46" s="11">
        <v>1694</v>
      </c>
      <c r="CD46" s="11">
        <f t="shared" si="3"/>
        <v>3213</v>
      </c>
      <c r="CE46" s="63">
        <f t="shared" si="4"/>
        <v>4907</v>
      </c>
    </row>
    <row r="47" spans="1:83" s="39" customFormat="1" ht="14.25" customHeight="1" x14ac:dyDescent="0.25">
      <c r="A47" s="139" t="s">
        <v>100</v>
      </c>
      <c r="B47" s="16" t="s">
        <v>169</v>
      </c>
      <c r="C47" s="124">
        <v>204</v>
      </c>
      <c r="D47" s="176">
        <v>195</v>
      </c>
      <c r="E47" s="208"/>
      <c r="F47" s="55"/>
      <c r="G47" s="55">
        <v>184</v>
      </c>
      <c r="H47" s="55">
        <v>301</v>
      </c>
      <c r="I47" s="55">
        <v>247</v>
      </c>
      <c r="J47" s="55"/>
      <c r="K47" s="22">
        <v>4887</v>
      </c>
      <c r="L47" s="26"/>
      <c r="M47" s="16"/>
      <c r="N47" s="16">
        <v>152</v>
      </c>
      <c r="O47" s="16"/>
      <c r="P47" s="22">
        <v>24</v>
      </c>
      <c r="Q47" s="22"/>
      <c r="R47" s="22"/>
      <c r="S47" s="22">
        <v>24</v>
      </c>
      <c r="T47" s="22"/>
      <c r="U47" s="22"/>
      <c r="V47" s="22"/>
      <c r="W47" s="22">
        <v>508</v>
      </c>
      <c r="X47" s="22">
        <v>854</v>
      </c>
      <c r="Y47" s="22">
        <v>524</v>
      </c>
      <c r="Z47" s="22">
        <v>116</v>
      </c>
      <c r="AA47" s="22"/>
      <c r="AB47" s="36">
        <v>787</v>
      </c>
      <c r="AC47" s="36"/>
      <c r="AD47" s="22"/>
      <c r="AE47" s="22">
        <v>844</v>
      </c>
      <c r="AF47" s="22"/>
      <c r="AG47" s="22"/>
      <c r="AH47" s="22">
        <v>323</v>
      </c>
      <c r="AI47" s="22">
        <v>560</v>
      </c>
      <c r="AJ47" s="22"/>
      <c r="AK47" s="22"/>
      <c r="AL47" s="22"/>
      <c r="AM47" s="36"/>
      <c r="AN47" s="22"/>
      <c r="AO47" s="22"/>
      <c r="AP47" s="22">
        <v>628</v>
      </c>
      <c r="AQ47" s="22">
        <v>607</v>
      </c>
      <c r="AR47" s="22"/>
      <c r="AS47" s="22">
        <v>156</v>
      </c>
      <c r="AT47" s="36"/>
      <c r="AU47" s="19"/>
      <c r="AV47" s="22"/>
      <c r="AW47" s="19">
        <v>257</v>
      </c>
      <c r="AX47" s="19">
        <v>543</v>
      </c>
      <c r="AY47" s="19"/>
      <c r="AZ47" s="22">
        <v>388</v>
      </c>
      <c r="BA47" s="19">
        <v>730</v>
      </c>
      <c r="BB47" s="19">
        <v>96</v>
      </c>
      <c r="BC47" s="19">
        <v>201</v>
      </c>
      <c r="BD47" s="19"/>
      <c r="BE47" s="22"/>
      <c r="BF47" s="22"/>
      <c r="BG47" s="22">
        <v>1208</v>
      </c>
      <c r="BH47" s="22"/>
      <c r="BI47" s="22">
        <v>335</v>
      </c>
      <c r="BJ47" s="22"/>
      <c r="BK47" s="22"/>
      <c r="BL47" s="22"/>
      <c r="BM47" s="22"/>
      <c r="BN47" s="22"/>
      <c r="BO47" s="22"/>
      <c r="BP47" s="22"/>
      <c r="BQ47" s="22"/>
      <c r="BR47" s="22"/>
      <c r="BS47" s="22">
        <v>804</v>
      </c>
      <c r="BT47" s="22">
        <v>85</v>
      </c>
      <c r="BU47" s="22"/>
      <c r="BV47" s="22">
        <v>647</v>
      </c>
      <c r="BW47" s="63"/>
      <c r="BX47" s="11"/>
      <c r="BY47" s="11"/>
      <c r="BZ47" s="11"/>
      <c r="CA47" s="187">
        <v>364</v>
      </c>
      <c r="CB47" s="11">
        <v>1796</v>
      </c>
      <c r="CC47" s="11">
        <v>7470</v>
      </c>
      <c r="CD47" s="11">
        <f t="shared" si="3"/>
        <v>17419</v>
      </c>
      <c r="CE47" s="63">
        <f t="shared" ref="CE47:CE79" si="5">SUM(BW47:CD47)</f>
        <v>27049</v>
      </c>
    </row>
    <row r="48" spans="1:83" s="39" customFormat="1" ht="14.25" customHeight="1" x14ac:dyDescent="0.25">
      <c r="A48" s="25" t="s">
        <v>183</v>
      </c>
      <c r="B48" s="16" t="s">
        <v>182</v>
      </c>
      <c r="C48" s="124"/>
      <c r="D48" s="176"/>
      <c r="E48" s="208">
        <v>90</v>
      </c>
      <c r="F48" s="55"/>
      <c r="G48" s="55"/>
      <c r="H48" s="55"/>
      <c r="I48" s="55"/>
      <c r="J48" s="55"/>
      <c r="K48" s="22"/>
      <c r="L48" s="26">
        <v>780</v>
      </c>
      <c r="M48" s="16"/>
      <c r="N48" s="16"/>
      <c r="O48" s="16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36"/>
      <c r="AC48" s="36"/>
      <c r="AD48" s="22"/>
      <c r="AE48" s="22"/>
      <c r="AF48" s="22"/>
      <c r="AG48" s="22"/>
      <c r="AH48" s="22"/>
      <c r="AI48" s="22"/>
      <c r="AJ48" s="22"/>
      <c r="AK48" s="22"/>
      <c r="AL48" s="22"/>
      <c r="AM48" s="36"/>
      <c r="AN48" s="22"/>
      <c r="AO48" s="22"/>
      <c r="AP48" s="22"/>
      <c r="AQ48" s="22"/>
      <c r="AR48" s="22"/>
      <c r="AS48" s="22"/>
      <c r="AT48" s="36">
        <v>9</v>
      </c>
      <c r="AU48" s="19"/>
      <c r="AV48" s="22"/>
      <c r="AW48" s="19"/>
      <c r="AX48" s="19"/>
      <c r="AY48" s="19"/>
      <c r="AZ48" s="22"/>
      <c r="BA48" s="19"/>
      <c r="BB48" s="19"/>
      <c r="BC48" s="19"/>
      <c r="BD48" s="19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63"/>
      <c r="BX48" s="11"/>
      <c r="BY48" s="11"/>
      <c r="BZ48" s="11"/>
      <c r="CA48" s="187"/>
      <c r="CB48" s="11"/>
      <c r="CC48" s="11">
        <v>510</v>
      </c>
      <c r="CD48" s="11">
        <f t="shared" si="3"/>
        <v>879</v>
      </c>
      <c r="CE48" s="63">
        <f t="shared" si="5"/>
        <v>1389</v>
      </c>
    </row>
    <row r="49" spans="1:83" s="39" customFormat="1" ht="14.25" customHeight="1" x14ac:dyDescent="0.25">
      <c r="A49" s="139" t="s">
        <v>184</v>
      </c>
      <c r="B49" s="16" t="s">
        <v>185</v>
      </c>
      <c r="C49" s="124"/>
      <c r="D49" s="176"/>
      <c r="E49" s="208"/>
      <c r="F49" s="55"/>
      <c r="G49" s="55">
        <v>164</v>
      </c>
      <c r="H49" s="55"/>
      <c r="I49" s="55"/>
      <c r="J49" s="55"/>
      <c r="K49" s="22"/>
      <c r="L49" s="26"/>
      <c r="M49" s="16"/>
      <c r="N49" s="16"/>
      <c r="O49" s="16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36"/>
      <c r="AC49" s="36"/>
      <c r="AD49" s="22"/>
      <c r="AE49" s="22"/>
      <c r="AF49" s="22"/>
      <c r="AG49" s="22"/>
      <c r="AH49" s="22"/>
      <c r="AI49" s="22"/>
      <c r="AJ49" s="22"/>
      <c r="AK49" s="22"/>
      <c r="AL49" s="22"/>
      <c r="AM49" s="36"/>
      <c r="AN49" s="22"/>
      <c r="AO49" s="22"/>
      <c r="AP49" s="22"/>
      <c r="AQ49" s="22"/>
      <c r="AR49" s="22"/>
      <c r="AS49" s="22"/>
      <c r="AT49" s="36">
        <v>40</v>
      </c>
      <c r="AU49" s="19"/>
      <c r="AV49" s="22"/>
      <c r="AW49" s="19"/>
      <c r="AX49" s="19"/>
      <c r="AY49" s="19"/>
      <c r="AZ49" s="22"/>
      <c r="BA49" s="19"/>
      <c r="BB49" s="19"/>
      <c r="BC49" s="19"/>
      <c r="BD49" s="19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63"/>
      <c r="BX49" s="11"/>
      <c r="BY49" s="11"/>
      <c r="BZ49" s="11"/>
      <c r="CA49" s="187"/>
      <c r="CB49" s="11"/>
      <c r="CC49" s="11">
        <v>655</v>
      </c>
      <c r="CD49" s="11">
        <f t="shared" si="3"/>
        <v>204</v>
      </c>
      <c r="CE49" s="63">
        <f t="shared" si="5"/>
        <v>859</v>
      </c>
    </row>
    <row r="50" spans="1:83" s="39" customFormat="1" ht="14.25" customHeight="1" x14ac:dyDescent="0.25">
      <c r="A50" s="22" t="s">
        <v>201</v>
      </c>
      <c r="B50" s="163" t="s">
        <v>200</v>
      </c>
      <c r="C50" s="124"/>
      <c r="D50" s="176"/>
      <c r="E50" s="208"/>
      <c r="F50" s="55"/>
      <c r="G50" s="55"/>
      <c r="H50" s="55"/>
      <c r="I50" s="55"/>
      <c r="J50" s="55"/>
      <c r="K50" s="22"/>
      <c r="L50" s="26"/>
      <c r="M50" s="16"/>
      <c r="N50" s="16"/>
      <c r="O50" s="16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36"/>
      <c r="AC50" s="36"/>
      <c r="AD50" s="22"/>
      <c r="AE50" s="22"/>
      <c r="AF50" s="22"/>
      <c r="AG50" s="22"/>
      <c r="AH50" s="22"/>
      <c r="AI50" s="22"/>
      <c r="AJ50" s="22"/>
      <c r="AK50" s="22"/>
      <c r="AL50" s="22"/>
      <c r="AM50" s="36"/>
      <c r="AN50" s="22"/>
      <c r="AO50" s="22"/>
      <c r="AP50" s="22"/>
      <c r="AQ50" s="22"/>
      <c r="AR50" s="22"/>
      <c r="AS50" s="22"/>
      <c r="AT50" s="36">
        <v>40</v>
      </c>
      <c r="AU50" s="19"/>
      <c r="AV50" s="22"/>
      <c r="AW50" s="19"/>
      <c r="AX50" s="19"/>
      <c r="AY50" s="19"/>
      <c r="AZ50" s="22"/>
      <c r="BA50" s="19"/>
      <c r="BB50" s="19"/>
      <c r="BC50" s="19"/>
      <c r="BD50" s="19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>
        <v>8</v>
      </c>
      <c r="BV50" s="22"/>
      <c r="BW50" s="63"/>
      <c r="BX50" s="11"/>
      <c r="BY50" s="11"/>
      <c r="BZ50" s="11"/>
      <c r="CA50" s="187"/>
      <c r="CB50" s="11"/>
      <c r="CC50" s="11">
        <v>108</v>
      </c>
      <c r="CD50" s="11">
        <f t="shared" si="3"/>
        <v>48</v>
      </c>
      <c r="CE50" s="63">
        <f t="shared" si="5"/>
        <v>156</v>
      </c>
    </row>
    <row r="51" spans="1:83" s="39" customFormat="1" ht="14.25" customHeight="1" x14ac:dyDescent="0.25">
      <c r="A51" s="22" t="s">
        <v>205</v>
      </c>
      <c r="B51" s="163" t="s">
        <v>204</v>
      </c>
      <c r="C51" s="124"/>
      <c r="D51" s="176"/>
      <c r="E51" s="208"/>
      <c r="F51" s="55"/>
      <c r="G51" s="55">
        <v>151</v>
      </c>
      <c r="H51" s="55"/>
      <c r="I51" s="55"/>
      <c r="J51" s="55"/>
      <c r="K51" s="22"/>
      <c r="L51" s="26"/>
      <c r="M51" s="16"/>
      <c r="N51" s="16"/>
      <c r="O51" s="16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36"/>
      <c r="AC51" s="36"/>
      <c r="AD51" s="22"/>
      <c r="AE51" s="22"/>
      <c r="AF51" s="22">
        <v>235</v>
      </c>
      <c r="AG51" s="22">
        <v>157</v>
      </c>
      <c r="AH51" s="22"/>
      <c r="AI51" s="22"/>
      <c r="AJ51" s="22"/>
      <c r="AK51" s="22"/>
      <c r="AL51" s="22"/>
      <c r="AM51" s="36"/>
      <c r="AN51" s="22"/>
      <c r="AO51" s="22"/>
      <c r="AP51" s="22"/>
      <c r="AQ51" s="22"/>
      <c r="AR51" s="22"/>
      <c r="AS51" s="22">
        <v>94</v>
      </c>
      <c r="AT51" s="36"/>
      <c r="AU51" s="19"/>
      <c r="AV51" s="22"/>
      <c r="AW51" s="19"/>
      <c r="AX51" s="19"/>
      <c r="AY51" s="19"/>
      <c r="AZ51" s="22"/>
      <c r="BA51" s="19"/>
      <c r="BB51" s="19"/>
      <c r="BC51" s="19"/>
      <c r="BD51" s="19"/>
      <c r="BE51" s="22">
        <v>97</v>
      </c>
      <c r="BF51" s="22"/>
      <c r="BG51" s="22"/>
      <c r="BH51" s="22"/>
      <c r="BI51" s="22"/>
      <c r="BJ51" s="22"/>
      <c r="BK51" s="22"/>
      <c r="BL51" s="22"/>
      <c r="BM51" s="22"/>
      <c r="BN51" s="22"/>
      <c r="BO51" s="22">
        <v>114</v>
      </c>
      <c r="BP51" s="22"/>
      <c r="BQ51" s="22"/>
      <c r="BR51" s="22"/>
      <c r="BS51" s="22"/>
      <c r="BT51" s="22"/>
      <c r="BU51" s="22"/>
      <c r="BV51" s="22"/>
      <c r="BW51" s="63"/>
      <c r="BX51" s="11"/>
      <c r="BY51" s="11"/>
      <c r="BZ51" s="11"/>
      <c r="CA51" s="187"/>
      <c r="CB51" s="11"/>
      <c r="CC51" s="11">
        <v>118</v>
      </c>
      <c r="CD51" s="11">
        <f t="shared" si="3"/>
        <v>848</v>
      </c>
      <c r="CE51" s="63">
        <f t="shared" si="5"/>
        <v>966</v>
      </c>
    </row>
    <row r="52" spans="1:83" s="39" customFormat="1" ht="14.25" customHeight="1" x14ac:dyDescent="0.25">
      <c r="A52" s="22" t="s">
        <v>247</v>
      </c>
      <c r="B52" s="163" t="s">
        <v>248</v>
      </c>
      <c r="C52" s="124"/>
      <c r="D52" s="176"/>
      <c r="E52" s="208">
        <v>168</v>
      </c>
      <c r="F52" s="55"/>
      <c r="G52" s="55"/>
      <c r="H52" s="55"/>
      <c r="I52" s="55">
        <v>270</v>
      </c>
      <c r="J52" s="55">
        <v>179</v>
      </c>
      <c r="K52" s="22"/>
      <c r="L52" s="26">
        <v>780</v>
      </c>
      <c r="M52" s="16"/>
      <c r="N52" s="16"/>
      <c r="O52" s="16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36"/>
      <c r="AC52" s="36"/>
      <c r="AD52" s="22"/>
      <c r="AE52" s="22"/>
      <c r="AF52" s="22"/>
      <c r="AG52" s="22"/>
      <c r="AH52" s="22"/>
      <c r="AI52" s="22"/>
      <c r="AJ52" s="22"/>
      <c r="AK52" s="22"/>
      <c r="AL52" s="22"/>
      <c r="AM52" s="36"/>
      <c r="AN52" s="22"/>
      <c r="AO52" s="22">
        <v>211</v>
      </c>
      <c r="AP52" s="22"/>
      <c r="AQ52" s="22"/>
      <c r="AR52" s="22"/>
      <c r="AS52" s="22"/>
      <c r="AT52" s="36"/>
      <c r="AU52" s="19"/>
      <c r="AV52" s="22"/>
      <c r="AW52" s="19"/>
      <c r="AX52" s="19"/>
      <c r="AY52" s="19"/>
      <c r="AZ52" s="22"/>
      <c r="BA52" s="19"/>
      <c r="BB52" s="19">
        <v>90</v>
      </c>
      <c r="BC52" s="19"/>
      <c r="BD52" s="19"/>
      <c r="BE52" s="22"/>
      <c r="BF52" s="22"/>
      <c r="BG52" s="22"/>
      <c r="BH52" s="22">
        <v>115</v>
      </c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>
        <v>141</v>
      </c>
      <c r="BU52" s="22"/>
      <c r="BV52" s="22"/>
      <c r="BW52" s="63"/>
      <c r="BX52" s="11"/>
      <c r="BY52" s="11"/>
      <c r="BZ52" s="11"/>
      <c r="CA52" s="187"/>
      <c r="CB52" s="11"/>
      <c r="CC52" s="11"/>
      <c r="CD52" s="11">
        <f t="shared" si="3"/>
        <v>1954</v>
      </c>
      <c r="CE52" s="63">
        <f t="shared" ref="CE52:CE54" si="6">SUM(BW52:CD52)</f>
        <v>1954</v>
      </c>
    </row>
    <row r="53" spans="1:83" s="39" customFormat="1" ht="14.25" customHeight="1" x14ac:dyDescent="0.25">
      <c r="A53" s="22" t="s">
        <v>239</v>
      </c>
      <c r="B53" s="163" t="s">
        <v>240</v>
      </c>
      <c r="C53" s="124"/>
      <c r="D53" s="176"/>
      <c r="E53" s="208">
        <v>280</v>
      </c>
      <c r="F53" s="55"/>
      <c r="G53" s="55"/>
      <c r="H53" s="55"/>
      <c r="I53" s="55"/>
      <c r="J53" s="55"/>
      <c r="K53" s="22"/>
      <c r="L53" s="26"/>
      <c r="M53" s="16"/>
      <c r="N53" s="16"/>
      <c r="O53" s="16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36"/>
      <c r="AC53" s="36"/>
      <c r="AD53" s="22"/>
      <c r="AE53" s="22"/>
      <c r="AF53" s="22">
        <v>180</v>
      </c>
      <c r="AG53" s="22"/>
      <c r="AH53" s="22"/>
      <c r="AI53" s="22"/>
      <c r="AJ53" s="22"/>
      <c r="AK53" s="22"/>
      <c r="AL53" s="22"/>
      <c r="AM53" s="36"/>
      <c r="AN53" s="22"/>
      <c r="AO53" s="22"/>
      <c r="AP53" s="22"/>
      <c r="AQ53" s="22"/>
      <c r="AR53" s="22"/>
      <c r="AS53" s="22"/>
      <c r="AT53" s="36"/>
      <c r="AU53" s="19"/>
      <c r="AV53" s="22"/>
      <c r="AW53" s="19"/>
      <c r="AX53" s="19"/>
      <c r="AY53" s="19"/>
      <c r="AZ53" s="22"/>
      <c r="BA53" s="19"/>
      <c r="BB53" s="19"/>
      <c r="BC53" s="19"/>
      <c r="BD53" s="19"/>
      <c r="BE53" s="22"/>
      <c r="BF53" s="22"/>
      <c r="BG53" s="22">
        <v>1220</v>
      </c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63"/>
      <c r="BX53" s="11"/>
      <c r="BY53" s="11"/>
      <c r="BZ53" s="11"/>
      <c r="CA53" s="187"/>
      <c r="CB53" s="11"/>
      <c r="CC53" s="11"/>
      <c r="CD53" s="11">
        <f t="shared" si="3"/>
        <v>1680</v>
      </c>
      <c r="CE53" s="63">
        <f t="shared" si="6"/>
        <v>1680</v>
      </c>
    </row>
    <row r="54" spans="1:83" s="39" customFormat="1" ht="14.25" customHeight="1" x14ac:dyDescent="0.25">
      <c r="A54" s="22" t="s">
        <v>250</v>
      </c>
      <c r="B54" s="163" t="s">
        <v>251</v>
      </c>
      <c r="C54" s="124"/>
      <c r="D54" s="176">
        <v>248</v>
      </c>
      <c r="E54" s="208">
        <v>134</v>
      </c>
      <c r="F54" s="55"/>
      <c r="G54" s="55"/>
      <c r="H54" s="55"/>
      <c r="I54" s="55"/>
      <c r="J54" s="55"/>
      <c r="K54" s="22"/>
      <c r="L54" s="26"/>
      <c r="M54" s="16"/>
      <c r="N54" s="16"/>
      <c r="O54" s="16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36"/>
      <c r="AC54" s="36"/>
      <c r="AD54" s="22"/>
      <c r="AE54" s="22"/>
      <c r="AF54" s="22"/>
      <c r="AG54" s="22"/>
      <c r="AH54" s="22"/>
      <c r="AI54" s="22"/>
      <c r="AJ54" s="22"/>
      <c r="AK54" s="22"/>
      <c r="AL54" s="22"/>
      <c r="AM54" s="36"/>
      <c r="AN54" s="22"/>
      <c r="AO54" s="22"/>
      <c r="AP54" s="22"/>
      <c r="AQ54" s="22"/>
      <c r="AR54" s="22"/>
      <c r="AS54" s="22">
        <v>94</v>
      </c>
      <c r="AT54" s="36"/>
      <c r="AU54" s="19"/>
      <c r="AV54" s="22"/>
      <c r="AW54" s="19"/>
      <c r="AX54" s="19"/>
      <c r="AY54" s="19"/>
      <c r="AZ54" s="22"/>
      <c r="BA54" s="19"/>
      <c r="BB54" s="19"/>
      <c r="BC54" s="19"/>
      <c r="BD54" s="19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63"/>
      <c r="BX54" s="11"/>
      <c r="BY54" s="11"/>
      <c r="BZ54" s="11"/>
      <c r="CA54" s="187"/>
      <c r="CB54" s="11"/>
      <c r="CC54" s="11"/>
      <c r="CD54" s="11">
        <f t="shared" si="3"/>
        <v>476</v>
      </c>
      <c r="CE54" s="63">
        <f t="shared" si="6"/>
        <v>476</v>
      </c>
    </row>
    <row r="55" spans="1:83" s="39" customFormat="1" ht="15.75" x14ac:dyDescent="0.25">
      <c r="A55" s="139" t="s">
        <v>34</v>
      </c>
      <c r="B55" s="13" t="s">
        <v>33</v>
      </c>
      <c r="C55" s="124"/>
      <c r="D55" s="176"/>
      <c r="E55" s="208"/>
      <c r="F55" s="22"/>
      <c r="G55" s="22"/>
      <c r="H55" s="22"/>
      <c r="I55" s="22"/>
      <c r="J55" s="22"/>
      <c r="K55" s="22"/>
      <c r="L55" s="26"/>
      <c r="M55" s="16"/>
      <c r="N55" s="16"/>
      <c r="O55" s="16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36"/>
      <c r="AC55" s="36"/>
      <c r="AD55" s="22"/>
      <c r="AE55" s="22"/>
      <c r="AF55" s="22"/>
      <c r="AG55" s="22"/>
      <c r="AH55" s="22"/>
      <c r="AI55" s="22"/>
      <c r="AJ55" s="22"/>
      <c r="AK55" s="22"/>
      <c r="AL55" s="22"/>
      <c r="AM55" s="36"/>
      <c r="AN55" s="22"/>
      <c r="AO55" s="22"/>
      <c r="AP55" s="22"/>
      <c r="AQ55" s="22"/>
      <c r="AR55" s="22"/>
      <c r="AS55" s="22"/>
      <c r="AT55" s="36"/>
      <c r="AU55" s="19"/>
      <c r="AV55" s="22"/>
      <c r="AW55" s="19"/>
      <c r="AX55" s="19"/>
      <c r="AY55" s="19"/>
      <c r="AZ55" s="22"/>
      <c r="BA55" s="19"/>
      <c r="BB55" s="19"/>
      <c r="BC55" s="19"/>
      <c r="BD55" s="19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63"/>
      <c r="BX55" s="11">
        <v>3096</v>
      </c>
      <c r="BY55" s="11">
        <v>6204</v>
      </c>
      <c r="BZ55" s="11">
        <v>3509</v>
      </c>
      <c r="CA55" s="187">
        <v>2825</v>
      </c>
      <c r="CB55" s="11">
        <v>578</v>
      </c>
      <c r="CC55" s="11">
        <v>10</v>
      </c>
      <c r="CD55" s="11">
        <f t="shared" si="3"/>
        <v>0</v>
      </c>
      <c r="CE55" s="63">
        <f>SUM(BW55:CD55)</f>
        <v>16222</v>
      </c>
    </row>
    <row r="56" spans="1:83" s="39" customFormat="1" ht="15.75" x14ac:dyDescent="0.25">
      <c r="A56" s="139" t="s">
        <v>52</v>
      </c>
      <c r="B56" s="14" t="s">
        <v>51</v>
      </c>
      <c r="C56" s="124"/>
      <c r="D56" s="176"/>
      <c r="E56" s="208"/>
      <c r="F56" s="22"/>
      <c r="G56" s="22"/>
      <c r="H56" s="22"/>
      <c r="I56" s="22"/>
      <c r="J56" s="22"/>
      <c r="K56" s="22"/>
      <c r="L56" s="26"/>
      <c r="M56" s="16"/>
      <c r="N56" s="16"/>
      <c r="O56" s="16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36"/>
      <c r="AC56" s="36"/>
      <c r="AD56" s="22"/>
      <c r="AE56" s="22"/>
      <c r="AF56" s="22"/>
      <c r="AG56" s="22"/>
      <c r="AH56" s="22"/>
      <c r="AI56" s="22"/>
      <c r="AJ56" s="22"/>
      <c r="AK56" s="22"/>
      <c r="AL56" s="22"/>
      <c r="AM56" s="36"/>
      <c r="AN56" s="22"/>
      <c r="AO56" s="22"/>
      <c r="AP56" s="22"/>
      <c r="AQ56" s="22"/>
      <c r="AR56" s="22"/>
      <c r="AS56" s="22"/>
      <c r="AT56" s="36"/>
      <c r="AU56" s="19"/>
      <c r="AV56" s="22"/>
      <c r="AW56" s="19"/>
      <c r="AX56" s="19"/>
      <c r="AY56" s="19"/>
      <c r="AZ56" s="22"/>
      <c r="BA56" s="19"/>
      <c r="BB56" s="19"/>
      <c r="BC56" s="19"/>
      <c r="BD56" s="19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63"/>
      <c r="BX56" s="11"/>
      <c r="BY56" s="11">
        <v>204</v>
      </c>
      <c r="BZ56" s="11">
        <v>799</v>
      </c>
      <c r="CA56" s="187">
        <v>262</v>
      </c>
      <c r="CB56" s="11">
        <v>234</v>
      </c>
      <c r="CC56" s="11">
        <v>1403</v>
      </c>
      <c r="CD56" s="11">
        <f t="shared" si="3"/>
        <v>0</v>
      </c>
      <c r="CE56" s="63">
        <f t="shared" si="5"/>
        <v>2902</v>
      </c>
    </row>
    <row r="57" spans="1:83" s="39" customFormat="1" ht="15.75" x14ac:dyDescent="0.25">
      <c r="A57" s="197" t="s">
        <v>209</v>
      </c>
      <c r="B57" s="14" t="s">
        <v>208</v>
      </c>
      <c r="C57" s="124"/>
      <c r="D57" s="176"/>
      <c r="E57" s="208"/>
      <c r="F57" s="22"/>
      <c r="G57" s="22"/>
      <c r="H57" s="22"/>
      <c r="I57" s="22"/>
      <c r="J57" s="22"/>
      <c r="K57" s="22"/>
      <c r="L57" s="26"/>
      <c r="M57" s="16"/>
      <c r="N57" s="16"/>
      <c r="O57" s="16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36"/>
      <c r="AC57" s="36"/>
      <c r="AD57" s="22"/>
      <c r="AE57" s="22"/>
      <c r="AF57" s="22"/>
      <c r="AG57" s="22"/>
      <c r="AH57" s="22"/>
      <c r="AI57" s="22"/>
      <c r="AJ57" s="22"/>
      <c r="AK57" s="22"/>
      <c r="AL57" s="22"/>
      <c r="AM57" s="36"/>
      <c r="AN57" s="22"/>
      <c r="AO57" s="22"/>
      <c r="AP57" s="22"/>
      <c r="AQ57" s="22"/>
      <c r="AR57" s="22"/>
      <c r="AS57" s="22"/>
      <c r="AT57" s="36"/>
      <c r="AU57" s="19"/>
      <c r="AV57" s="22"/>
      <c r="AW57" s="19"/>
      <c r="AX57" s="19"/>
      <c r="AY57" s="19"/>
      <c r="AZ57" s="22"/>
      <c r="BA57" s="19"/>
      <c r="BB57" s="19"/>
      <c r="BC57" s="19"/>
      <c r="BD57" s="19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63"/>
      <c r="BX57" s="11"/>
      <c r="BY57" s="11"/>
      <c r="BZ57" s="11"/>
      <c r="CA57" s="187"/>
      <c r="CB57" s="11"/>
      <c r="CC57" s="11">
        <v>0</v>
      </c>
      <c r="CD57" s="11">
        <f t="shared" si="3"/>
        <v>0</v>
      </c>
      <c r="CE57" s="63">
        <f t="shared" si="5"/>
        <v>0</v>
      </c>
    </row>
    <row r="58" spans="1:83" s="39" customFormat="1" ht="15.75" x14ac:dyDescent="0.25">
      <c r="A58" s="139" t="s">
        <v>105</v>
      </c>
      <c r="B58" s="14" t="s">
        <v>90</v>
      </c>
      <c r="C58" s="124">
        <v>223</v>
      </c>
      <c r="D58" s="176">
        <v>182</v>
      </c>
      <c r="E58" s="208">
        <v>150</v>
      </c>
      <c r="F58" s="22"/>
      <c r="G58" s="22">
        <v>163</v>
      </c>
      <c r="H58" s="22"/>
      <c r="I58" s="22"/>
      <c r="J58" s="22"/>
      <c r="K58" s="22"/>
      <c r="L58" s="26"/>
      <c r="M58" s="16"/>
      <c r="N58" s="16"/>
      <c r="O58" s="16"/>
      <c r="P58" s="22"/>
      <c r="Q58" s="22"/>
      <c r="R58" s="22"/>
      <c r="S58" s="22">
        <v>25</v>
      </c>
      <c r="T58" s="22"/>
      <c r="U58" s="22"/>
      <c r="V58" s="22"/>
      <c r="W58" s="22"/>
      <c r="X58" s="22"/>
      <c r="Y58" s="22"/>
      <c r="Z58" s="22"/>
      <c r="AA58" s="22"/>
      <c r="AB58" s="36"/>
      <c r="AC58" s="36"/>
      <c r="AD58" s="22"/>
      <c r="AE58" s="22"/>
      <c r="AF58" s="22"/>
      <c r="AG58" s="22"/>
      <c r="AH58" s="22"/>
      <c r="AI58" s="22"/>
      <c r="AJ58" s="22"/>
      <c r="AK58" s="22"/>
      <c r="AL58" s="22"/>
      <c r="AM58" s="36"/>
      <c r="AN58" s="22"/>
      <c r="AO58" s="22">
        <v>165</v>
      </c>
      <c r="AP58" s="22"/>
      <c r="AQ58" s="22"/>
      <c r="AR58" s="22"/>
      <c r="AS58" s="22">
        <v>130</v>
      </c>
      <c r="AT58" s="36"/>
      <c r="AU58" s="19"/>
      <c r="AV58" s="22"/>
      <c r="AW58" s="19"/>
      <c r="AX58" s="19"/>
      <c r="AY58" s="19"/>
      <c r="AZ58" s="22"/>
      <c r="BA58" s="19"/>
      <c r="BB58" s="19">
        <v>78</v>
      </c>
      <c r="BC58" s="19">
        <v>230</v>
      </c>
      <c r="BD58" s="19"/>
      <c r="BE58" s="22">
        <v>137</v>
      </c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63"/>
      <c r="BX58" s="11"/>
      <c r="BY58" s="11"/>
      <c r="BZ58" s="11"/>
      <c r="CA58" s="187">
        <v>1827</v>
      </c>
      <c r="CB58" s="11">
        <v>2318</v>
      </c>
      <c r="CC58" s="11">
        <v>427</v>
      </c>
      <c r="CD58" s="11">
        <f t="shared" si="3"/>
        <v>1483</v>
      </c>
      <c r="CE58" s="63">
        <f t="shared" si="5"/>
        <v>6055</v>
      </c>
    </row>
    <row r="59" spans="1:83" s="39" customFormat="1" ht="15.75" x14ac:dyDescent="0.25">
      <c r="A59" s="25" t="s">
        <v>92</v>
      </c>
      <c r="B59" s="14" t="s">
        <v>91</v>
      </c>
      <c r="C59" s="124"/>
      <c r="D59" s="176"/>
      <c r="E59" s="208"/>
      <c r="F59" s="22"/>
      <c r="G59" s="22"/>
      <c r="H59" s="22"/>
      <c r="I59" s="22"/>
      <c r="J59" s="22"/>
      <c r="K59" s="22"/>
      <c r="L59" s="26"/>
      <c r="M59" s="16"/>
      <c r="N59" s="16"/>
      <c r="O59" s="16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36"/>
      <c r="AC59" s="36"/>
      <c r="AD59" s="22"/>
      <c r="AE59" s="22"/>
      <c r="AF59" s="22"/>
      <c r="AG59" s="22"/>
      <c r="AH59" s="22"/>
      <c r="AI59" s="22"/>
      <c r="AJ59" s="22"/>
      <c r="AK59" s="22"/>
      <c r="AL59" s="22"/>
      <c r="AM59" s="36"/>
      <c r="AN59" s="22"/>
      <c r="AO59" s="22"/>
      <c r="AP59" s="22"/>
      <c r="AQ59" s="22"/>
      <c r="AR59" s="22"/>
      <c r="AS59" s="22"/>
      <c r="AT59" s="36"/>
      <c r="AU59" s="19"/>
      <c r="AV59" s="22"/>
      <c r="AW59" s="19"/>
      <c r="AX59" s="19"/>
      <c r="AY59" s="19"/>
      <c r="AZ59" s="22"/>
      <c r="BA59" s="19"/>
      <c r="BB59" s="19"/>
      <c r="BC59" s="19"/>
      <c r="BD59" s="19"/>
      <c r="BE59" s="22"/>
      <c r="BF59" s="22"/>
      <c r="BG59" s="22">
        <v>1290</v>
      </c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63"/>
      <c r="BX59" s="11"/>
      <c r="BY59" s="11"/>
      <c r="BZ59" s="11"/>
      <c r="CA59" s="187">
        <v>3471</v>
      </c>
      <c r="CB59" s="11">
        <v>3308</v>
      </c>
      <c r="CC59" s="11">
        <v>2142</v>
      </c>
      <c r="CD59" s="11">
        <f t="shared" si="3"/>
        <v>1290</v>
      </c>
      <c r="CE59" s="63">
        <f t="shared" si="5"/>
        <v>10211</v>
      </c>
    </row>
    <row r="60" spans="1:83" s="39" customFormat="1" ht="15.75" x14ac:dyDescent="0.25">
      <c r="A60" s="139" t="s">
        <v>139</v>
      </c>
      <c r="B60" s="14" t="s">
        <v>140</v>
      </c>
      <c r="C60" s="124"/>
      <c r="D60" s="176"/>
      <c r="E60" s="208">
        <v>118</v>
      </c>
      <c r="F60" s="22"/>
      <c r="G60" s="22">
        <v>222</v>
      </c>
      <c r="H60" s="22"/>
      <c r="I60" s="22">
        <v>180</v>
      </c>
      <c r="J60" s="22"/>
      <c r="K60" s="22"/>
      <c r="L60" s="26"/>
      <c r="M60" s="16"/>
      <c r="N60" s="16"/>
      <c r="O60" s="16"/>
      <c r="P60" s="22"/>
      <c r="Q60" s="22"/>
      <c r="R60" s="22"/>
      <c r="S60" s="22"/>
      <c r="T60" s="22"/>
      <c r="U60" s="22"/>
      <c r="V60" s="22"/>
      <c r="W60" s="22">
        <v>524</v>
      </c>
      <c r="X60" s="22"/>
      <c r="Y60" s="22"/>
      <c r="Z60" s="22"/>
      <c r="AA60" s="22"/>
      <c r="AB60" s="36">
        <v>867</v>
      </c>
      <c r="AC60" s="36"/>
      <c r="AD60" s="22"/>
      <c r="AE60" s="22"/>
      <c r="AF60" s="22"/>
      <c r="AG60" s="22"/>
      <c r="AH60" s="22"/>
      <c r="AI60" s="22"/>
      <c r="AJ60" s="22">
        <v>116</v>
      </c>
      <c r="AK60" s="22"/>
      <c r="AL60" s="22"/>
      <c r="AM60" s="36"/>
      <c r="AN60" s="22"/>
      <c r="AO60" s="22">
        <v>116</v>
      </c>
      <c r="AP60" s="22"/>
      <c r="AQ60" s="22"/>
      <c r="AR60" s="22"/>
      <c r="AS60" s="22"/>
      <c r="AT60" s="36"/>
      <c r="AU60" s="19"/>
      <c r="AV60" s="22"/>
      <c r="AW60" s="19"/>
      <c r="AX60" s="19"/>
      <c r="AY60" s="19"/>
      <c r="AZ60" s="22"/>
      <c r="BA60" s="19"/>
      <c r="BB60" s="19"/>
      <c r="BC60" s="19"/>
      <c r="BD60" s="19"/>
      <c r="BE60" s="22">
        <v>108</v>
      </c>
      <c r="BF60" s="22"/>
      <c r="BG60" s="22">
        <v>1131</v>
      </c>
      <c r="BH60" s="22"/>
      <c r="BI60" s="22"/>
      <c r="BJ60" s="22"/>
      <c r="BK60" s="22"/>
      <c r="BL60" s="22"/>
      <c r="BM60" s="22"/>
      <c r="BN60" s="22"/>
      <c r="BO60" s="22">
        <v>156</v>
      </c>
      <c r="BP60" s="22"/>
      <c r="BQ60" s="22"/>
      <c r="BR60" s="22"/>
      <c r="BS60" s="22"/>
      <c r="BT60" s="22">
        <v>85</v>
      </c>
      <c r="BU60" s="22"/>
      <c r="BV60" s="22"/>
      <c r="BW60" s="63"/>
      <c r="BX60" s="11"/>
      <c r="BY60" s="11"/>
      <c r="BZ60" s="11"/>
      <c r="CA60" s="187"/>
      <c r="CB60" s="11">
        <v>2037</v>
      </c>
      <c r="CC60" s="11">
        <v>3256</v>
      </c>
      <c r="CD60" s="11">
        <f t="shared" si="3"/>
        <v>3623</v>
      </c>
      <c r="CE60" s="63">
        <f t="shared" si="5"/>
        <v>8916</v>
      </c>
    </row>
    <row r="61" spans="1:83" s="39" customFormat="1" ht="15.75" x14ac:dyDescent="0.25">
      <c r="A61" s="139" t="s">
        <v>158</v>
      </c>
      <c r="B61" s="44" t="s">
        <v>157</v>
      </c>
      <c r="C61" s="124"/>
      <c r="D61" s="176"/>
      <c r="E61" s="208"/>
      <c r="F61" s="22"/>
      <c r="G61" s="22"/>
      <c r="H61" s="22">
        <v>301</v>
      </c>
      <c r="I61" s="22"/>
      <c r="J61" s="22"/>
      <c r="K61" s="22"/>
      <c r="L61" s="26"/>
      <c r="M61" s="16"/>
      <c r="N61" s="16"/>
      <c r="O61" s="16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36"/>
      <c r="AC61" s="36"/>
      <c r="AD61" s="22"/>
      <c r="AE61" s="22"/>
      <c r="AF61" s="22"/>
      <c r="AG61" s="22"/>
      <c r="AH61" s="22"/>
      <c r="AI61" s="22"/>
      <c r="AJ61" s="22"/>
      <c r="AK61" s="22"/>
      <c r="AL61" s="22"/>
      <c r="AM61" s="36"/>
      <c r="AN61" s="22"/>
      <c r="AO61" s="22"/>
      <c r="AP61" s="22"/>
      <c r="AQ61" s="22"/>
      <c r="AR61" s="22"/>
      <c r="AS61" s="22"/>
      <c r="AT61" s="36">
        <v>39</v>
      </c>
      <c r="AU61" s="19"/>
      <c r="AV61" s="22"/>
      <c r="AW61" s="19"/>
      <c r="AX61" s="19"/>
      <c r="AY61" s="19"/>
      <c r="AZ61" s="22"/>
      <c r="BA61" s="19"/>
      <c r="BB61" s="19"/>
      <c r="BC61" s="19"/>
      <c r="BD61" s="19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>
        <v>85</v>
      </c>
      <c r="BU61" s="22"/>
      <c r="BV61" s="22">
        <v>657</v>
      </c>
      <c r="BW61" s="63"/>
      <c r="BX61" s="11"/>
      <c r="BY61" s="11"/>
      <c r="BZ61" s="11"/>
      <c r="CA61" s="187"/>
      <c r="CB61" s="11">
        <v>94</v>
      </c>
      <c r="CC61" s="11">
        <v>1231</v>
      </c>
      <c r="CD61" s="11">
        <f t="shared" si="3"/>
        <v>1082</v>
      </c>
      <c r="CE61" s="63">
        <f t="shared" si="5"/>
        <v>2407</v>
      </c>
    </row>
    <row r="62" spans="1:83" s="39" customFormat="1" ht="15.75" x14ac:dyDescent="0.25">
      <c r="A62" s="139" t="s">
        <v>192</v>
      </c>
      <c r="B62" s="195" t="s">
        <v>191</v>
      </c>
      <c r="C62" s="124"/>
      <c r="D62" s="176"/>
      <c r="E62" s="208">
        <v>75</v>
      </c>
      <c r="F62" s="22"/>
      <c r="G62" s="22"/>
      <c r="H62" s="22"/>
      <c r="I62" s="22"/>
      <c r="J62" s="22"/>
      <c r="K62" s="22">
        <v>190</v>
      </c>
      <c r="L62" s="26"/>
      <c r="M62" s="16"/>
      <c r="N62" s="16"/>
      <c r="O62" s="16"/>
      <c r="P62" s="22"/>
      <c r="Q62" s="22"/>
      <c r="R62" s="22"/>
      <c r="S62" s="22">
        <v>14</v>
      </c>
      <c r="T62" s="22"/>
      <c r="U62" s="22"/>
      <c r="V62" s="22"/>
      <c r="W62" s="22"/>
      <c r="X62" s="22"/>
      <c r="Y62" s="22"/>
      <c r="Z62" s="22">
        <v>108</v>
      </c>
      <c r="AA62" s="22"/>
      <c r="AB62" s="36"/>
      <c r="AC62" s="36"/>
      <c r="AD62" s="22"/>
      <c r="AE62" s="22"/>
      <c r="AF62" s="22"/>
      <c r="AG62" s="22"/>
      <c r="AH62" s="22"/>
      <c r="AI62" s="22"/>
      <c r="AJ62" s="22"/>
      <c r="AK62" s="22"/>
      <c r="AL62" s="22">
        <v>166</v>
      </c>
      <c r="AM62" s="36"/>
      <c r="AN62" s="22"/>
      <c r="AO62" s="22">
        <v>147</v>
      </c>
      <c r="AP62" s="22"/>
      <c r="AQ62" s="22"/>
      <c r="AR62" s="22"/>
      <c r="AS62" s="22"/>
      <c r="AT62" s="36">
        <v>120</v>
      </c>
      <c r="AU62" s="19"/>
      <c r="AV62" s="22"/>
      <c r="AW62" s="19"/>
      <c r="AX62" s="19"/>
      <c r="AY62" s="19"/>
      <c r="AZ62" s="22"/>
      <c r="BA62" s="19"/>
      <c r="BB62" s="19"/>
      <c r="BC62" s="19"/>
      <c r="BD62" s="19"/>
      <c r="BE62" s="22"/>
      <c r="BF62" s="22">
        <v>12</v>
      </c>
      <c r="BG62" s="22"/>
      <c r="BH62" s="22">
        <v>95</v>
      </c>
      <c r="BI62" s="22"/>
      <c r="BJ62" s="22">
        <v>140</v>
      </c>
      <c r="BK62" s="22"/>
      <c r="BL62" s="22"/>
      <c r="BM62" s="22">
        <v>190</v>
      </c>
      <c r="BN62" s="22">
        <v>20</v>
      </c>
      <c r="BO62" s="22"/>
      <c r="BP62" s="22"/>
      <c r="BQ62" s="22"/>
      <c r="BR62" s="22">
        <v>110</v>
      </c>
      <c r="BS62" s="22"/>
      <c r="BT62" s="22"/>
      <c r="BU62" s="22"/>
      <c r="BV62" s="22"/>
      <c r="BW62" s="63"/>
      <c r="BX62" s="11"/>
      <c r="BY62" s="11"/>
      <c r="BZ62" s="11"/>
      <c r="CA62" s="187"/>
      <c r="CB62" s="11"/>
      <c r="CC62" s="11">
        <v>432</v>
      </c>
      <c r="CD62" s="11">
        <f t="shared" si="3"/>
        <v>1387</v>
      </c>
      <c r="CE62" s="63">
        <f t="shared" si="5"/>
        <v>1819</v>
      </c>
    </row>
    <row r="63" spans="1:83" s="39" customFormat="1" ht="15.75" x14ac:dyDescent="0.25">
      <c r="A63" s="25" t="s">
        <v>356</v>
      </c>
      <c r="B63" s="195" t="s">
        <v>357</v>
      </c>
      <c r="C63" s="124"/>
      <c r="D63" s="176"/>
      <c r="E63" s="208"/>
      <c r="F63" s="22"/>
      <c r="G63" s="22"/>
      <c r="H63" s="22"/>
      <c r="I63" s="22"/>
      <c r="J63" s="22"/>
      <c r="K63" s="22"/>
      <c r="L63" s="26"/>
      <c r="M63" s="16"/>
      <c r="N63" s="16"/>
      <c r="O63" s="16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36"/>
      <c r="AC63" s="36"/>
      <c r="AD63" s="22"/>
      <c r="AE63" s="22"/>
      <c r="AF63" s="22"/>
      <c r="AG63" s="22"/>
      <c r="AH63" s="22"/>
      <c r="AI63" s="22"/>
      <c r="AJ63" s="22"/>
      <c r="AK63" s="22"/>
      <c r="AL63" s="22"/>
      <c r="AM63" s="36"/>
      <c r="AN63" s="22"/>
      <c r="AO63" s="22"/>
      <c r="AP63" s="22"/>
      <c r="AQ63" s="22"/>
      <c r="AR63" s="22"/>
      <c r="AS63" s="22"/>
      <c r="AT63" s="36"/>
      <c r="AU63" s="19"/>
      <c r="AV63" s="22"/>
      <c r="AW63" s="19"/>
      <c r="AX63" s="19"/>
      <c r="AY63" s="19"/>
      <c r="AZ63" s="22"/>
      <c r="BA63" s="19"/>
      <c r="BB63" s="19"/>
      <c r="BC63" s="19"/>
      <c r="BD63" s="19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>
        <v>141</v>
      </c>
      <c r="BU63" s="22">
        <v>87</v>
      </c>
      <c r="BV63" s="22"/>
      <c r="BW63" s="63"/>
      <c r="BX63" s="11"/>
      <c r="BY63" s="11"/>
      <c r="BZ63" s="11"/>
      <c r="CA63" s="187"/>
      <c r="CB63" s="11"/>
      <c r="CC63" s="11"/>
      <c r="CD63" s="11">
        <f t="shared" si="3"/>
        <v>228</v>
      </c>
      <c r="CE63" s="63">
        <f t="shared" si="5"/>
        <v>228</v>
      </c>
    </row>
    <row r="64" spans="1:83" s="39" customFormat="1" ht="14.25" customHeight="1" x14ac:dyDescent="0.25">
      <c r="A64" s="22" t="s">
        <v>111</v>
      </c>
      <c r="B64" s="10" t="s">
        <v>106</v>
      </c>
      <c r="C64" s="125"/>
      <c r="D64" s="175"/>
      <c r="E64" s="208"/>
      <c r="F64" s="36"/>
      <c r="G64" s="36"/>
      <c r="H64" s="36"/>
      <c r="I64" s="36"/>
      <c r="J64" s="36"/>
      <c r="K64" s="22"/>
      <c r="L64" s="26"/>
      <c r="M64" s="16"/>
      <c r="N64" s="16"/>
      <c r="O64" s="16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37"/>
      <c r="AC64" s="37"/>
      <c r="AD64" s="25"/>
      <c r="AE64" s="25"/>
      <c r="AF64" s="25"/>
      <c r="AG64" s="25"/>
      <c r="AH64" s="25"/>
      <c r="AI64" s="25"/>
      <c r="AJ64" s="25"/>
      <c r="AK64" s="25"/>
      <c r="AL64" s="25"/>
      <c r="AM64" s="37"/>
      <c r="AN64" s="25"/>
      <c r="AO64" s="25"/>
      <c r="AP64" s="25"/>
      <c r="AQ64" s="25"/>
      <c r="AR64" s="25"/>
      <c r="AS64" s="25"/>
      <c r="AT64" s="37"/>
      <c r="AU64" s="50"/>
      <c r="AV64" s="25"/>
      <c r="AW64" s="50"/>
      <c r="AX64" s="50"/>
      <c r="AY64" s="50"/>
      <c r="AZ64" s="25"/>
      <c r="BA64" s="50"/>
      <c r="BB64" s="50"/>
      <c r="BC64" s="50"/>
      <c r="BD64" s="50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63"/>
      <c r="BX64" s="11"/>
      <c r="BY64" s="11"/>
      <c r="BZ64" s="11"/>
      <c r="CA64" s="187">
        <v>578</v>
      </c>
      <c r="CB64" s="11">
        <v>1017</v>
      </c>
      <c r="CC64" s="11">
        <v>1092</v>
      </c>
      <c r="CD64" s="11">
        <f t="shared" si="3"/>
        <v>0</v>
      </c>
      <c r="CE64" s="63">
        <f t="shared" si="5"/>
        <v>2687</v>
      </c>
    </row>
    <row r="65" spans="1:83" s="39" customFormat="1" ht="14.25" customHeight="1" x14ac:dyDescent="0.25">
      <c r="A65" s="22" t="s">
        <v>228</v>
      </c>
      <c r="B65" s="10" t="s">
        <v>227</v>
      </c>
      <c r="C65" s="126"/>
      <c r="D65" s="177"/>
      <c r="E65" s="209"/>
      <c r="F65" s="117"/>
      <c r="G65" s="117"/>
      <c r="H65" s="117"/>
      <c r="I65" s="117"/>
      <c r="J65" s="117"/>
      <c r="K65" s="33"/>
      <c r="L65" s="58"/>
      <c r="M65" s="178"/>
      <c r="N65" s="178"/>
      <c r="O65" s="178"/>
      <c r="P65" s="118"/>
      <c r="Q65" s="118"/>
      <c r="R65" s="118"/>
      <c r="S65" s="118">
        <v>32</v>
      </c>
      <c r="T65" s="118"/>
      <c r="U65" s="118"/>
      <c r="V65" s="118"/>
      <c r="W65" s="118"/>
      <c r="X65" s="118"/>
      <c r="Y65" s="118"/>
      <c r="Z65" s="118"/>
      <c r="AA65" s="118"/>
      <c r="AB65" s="119"/>
      <c r="AC65" s="119"/>
      <c r="AD65" s="118"/>
      <c r="AE65" s="118"/>
      <c r="AF65" s="118"/>
      <c r="AG65" s="118"/>
      <c r="AH65" s="118"/>
      <c r="AI65" s="118"/>
      <c r="AJ65" s="118"/>
      <c r="AK65" s="118"/>
      <c r="AL65" s="118"/>
      <c r="AM65" s="119"/>
      <c r="AN65" s="118"/>
      <c r="AO65" s="118"/>
      <c r="AP65" s="118"/>
      <c r="AQ65" s="118"/>
      <c r="AR65" s="118"/>
      <c r="AS65" s="118"/>
      <c r="AT65" s="119"/>
      <c r="AU65" s="69"/>
      <c r="AV65" s="118"/>
      <c r="AW65" s="69"/>
      <c r="AX65" s="69"/>
      <c r="AY65" s="69"/>
      <c r="AZ65" s="118"/>
      <c r="BA65" s="69"/>
      <c r="BB65" s="69"/>
      <c r="BC65" s="69"/>
      <c r="BD65" s="69"/>
      <c r="BE65" s="118"/>
      <c r="BF65" s="118"/>
      <c r="BG65" s="118"/>
      <c r="BH65" s="118"/>
      <c r="BI65" s="118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106"/>
      <c r="BX65" s="120"/>
      <c r="BY65" s="120"/>
      <c r="BZ65" s="120"/>
      <c r="CA65" s="190"/>
      <c r="CB65" s="120"/>
      <c r="CC65" s="11"/>
      <c r="CD65" s="11">
        <f t="shared" si="3"/>
        <v>32</v>
      </c>
      <c r="CE65" s="63">
        <f t="shared" ref="CE65" si="7">SUM(BW65:CD65)</f>
        <v>32</v>
      </c>
    </row>
    <row r="66" spans="1:83" s="39" customFormat="1" ht="14.25" customHeight="1" x14ac:dyDescent="0.25">
      <c r="A66" s="108" t="s">
        <v>178</v>
      </c>
      <c r="B66" s="110" t="s">
        <v>177</v>
      </c>
      <c r="C66" s="126"/>
      <c r="D66" s="177"/>
      <c r="E66" s="209"/>
      <c r="F66" s="117"/>
      <c r="G66" s="117"/>
      <c r="H66" s="117"/>
      <c r="I66" s="117"/>
      <c r="J66" s="117"/>
      <c r="K66" s="33"/>
      <c r="L66" s="58"/>
      <c r="M66" s="178"/>
      <c r="N66" s="178"/>
      <c r="O66" s="178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  <c r="AA66" s="118"/>
      <c r="AB66" s="119"/>
      <c r="AC66" s="119"/>
      <c r="AD66" s="118"/>
      <c r="AE66" s="118"/>
      <c r="AF66" s="118"/>
      <c r="AG66" s="118"/>
      <c r="AH66" s="118"/>
      <c r="AI66" s="118"/>
      <c r="AJ66" s="118"/>
      <c r="AK66" s="118"/>
      <c r="AL66" s="118"/>
      <c r="AM66" s="119"/>
      <c r="AN66" s="118"/>
      <c r="AO66" s="118"/>
      <c r="AP66" s="118"/>
      <c r="AQ66" s="118"/>
      <c r="AR66" s="118"/>
      <c r="AS66" s="118"/>
      <c r="AT66" s="119"/>
      <c r="AU66" s="69"/>
      <c r="AV66" s="118"/>
      <c r="AW66" s="69"/>
      <c r="AX66" s="69"/>
      <c r="AY66" s="69"/>
      <c r="AZ66" s="118"/>
      <c r="BA66" s="69"/>
      <c r="BB66" s="69"/>
      <c r="BC66" s="69"/>
      <c r="BD66" s="69"/>
      <c r="BE66" s="118"/>
      <c r="BF66" s="118"/>
      <c r="BG66" s="118"/>
      <c r="BH66" s="118"/>
      <c r="BI66" s="118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106"/>
      <c r="BX66" s="120"/>
      <c r="BY66" s="120"/>
      <c r="BZ66" s="120"/>
      <c r="CA66" s="190"/>
      <c r="CB66" s="120"/>
      <c r="CC66" s="11">
        <v>1094</v>
      </c>
      <c r="CD66" s="11">
        <f t="shared" si="3"/>
        <v>0</v>
      </c>
      <c r="CE66" s="106">
        <f t="shared" si="5"/>
        <v>1094</v>
      </c>
    </row>
    <row r="67" spans="1:83" s="39" customFormat="1" ht="15.75" x14ac:dyDescent="0.25">
      <c r="A67" s="25" t="s">
        <v>49</v>
      </c>
      <c r="B67" s="196" t="s">
        <v>48</v>
      </c>
      <c r="C67" s="125"/>
      <c r="D67" s="175"/>
      <c r="E67" s="208"/>
      <c r="F67" s="36"/>
      <c r="G67" s="36"/>
      <c r="H67" s="36"/>
      <c r="I67" s="36"/>
      <c r="J67" s="36"/>
      <c r="K67" s="22"/>
      <c r="L67" s="26"/>
      <c r="M67" s="16"/>
      <c r="N67" s="16"/>
      <c r="O67" s="16"/>
      <c r="P67" s="25"/>
      <c r="Q67" s="25"/>
      <c r="R67" s="25"/>
      <c r="S67" s="25"/>
      <c r="T67" s="25"/>
      <c r="U67" s="25"/>
      <c r="V67" s="25"/>
      <c r="W67" s="25">
        <v>534</v>
      </c>
      <c r="X67" s="25"/>
      <c r="Y67" s="25"/>
      <c r="Z67" s="25"/>
      <c r="AA67" s="25"/>
      <c r="AB67" s="37"/>
      <c r="AC67" s="37"/>
      <c r="AD67" s="25"/>
      <c r="AE67" s="25"/>
      <c r="AF67" s="25"/>
      <c r="AG67" s="25"/>
      <c r="AH67" s="25"/>
      <c r="AI67" s="25"/>
      <c r="AJ67" s="25">
        <v>105</v>
      </c>
      <c r="AK67" s="25"/>
      <c r="AL67" s="25"/>
      <c r="AM67" s="37"/>
      <c r="AN67" s="25"/>
      <c r="AO67" s="25"/>
      <c r="AP67" s="25"/>
      <c r="AQ67" s="25"/>
      <c r="AR67" s="25"/>
      <c r="AS67" s="25"/>
      <c r="AT67" s="37"/>
      <c r="AU67" s="50"/>
      <c r="AV67" s="25"/>
      <c r="AW67" s="50"/>
      <c r="AX67" s="50"/>
      <c r="AY67" s="50"/>
      <c r="AZ67" s="25"/>
      <c r="BA67" s="50"/>
      <c r="BB67" s="50"/>
      <c r="BC67" s="50"/>
      <c r="BD67" s="50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63"/>
      <c r="BX67" s="11"/>
      <c r="BY67" s="11"/>
      <c r="BZ67" s="11"/>
      <c r="CA67" s="187">
        <v>1495</v>
      </c>
      <c r="CB67" s="11">
        <v>691</v>
      </c>
      <c r="CC67" s="11">
        <v>2937</v>
      </c>
      <c r="CD67" s="11">
        <f t="shared" si="3"/>
        <v>639</v>
      </c>
      <c r="CE67" s="63">
        <f t="shared" si="5"/>
        <v>5762</v>
      </c>
    </row>
    <row r="68" spans="1:83" s="39" customFormat="1" ht="14.25" customHeight="1" x14ac:dyDescent="0.25">
      <c r="A68" s="139" t="s">
        <v>84</v>
      </c>
      <c r="B68" s="15" t="s">
        <v>83</v>
      </c>
      <c r="C68" s="125"/>
      <c r="D68" s="175"/>
      <c r="E68" s="208"/>
      <c r="F68" s="36"/>
      <c r="G68" s="36"/>
      <c r="H68" s="36"/>
      <c r="I68" s="36">
        <v>250</v>
      </c>
      <c r="J68" s="36"/>
      <c r="K68" s="22"/>
      <c r="L68" s="26">
        <v>868</v>
      </c>
      <c r="M68" s="16"/>
      <c r="N68" s="16"/>
      <c r="O68" s="16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37"/>
      <c r="AC68" s="37"/>
      <c r="AD68" s="25"/>
      <c r="AE68" s="25"/>
      <c r="AF68" s="25"/>
      <c r="AG68" s="25"/>
      <c r="AH68" s="25"/>
      <c r="AI68" s="25"/>
      <c r="AJ68" s="25"/>
      <c r="AK68" s="25"/>
      <c r="AL68" s="25"/>
      <c r="AM68" s="37"/>
      <c r="AN68" s="25"/>
      <c r="AO68" s="25"/>
      <c r="AP68" s="25"/>
      <c r="AQ68" s="25"/>
      <c r="AR68" s="25"/>
      <c r="AS68" s="25"/>
      <c r="AT68" s="37"/>
      <c r="AU68" s="50"/>
      <c r="AV68" s="25"/>
      <c r="AW68" s="50"/>
      <c r="AX68" s="50"/>
      <c r="AY68" s="50"/>
      <c r="AZ68" s="25"/>
      <c r="BA68" s="50"/>
      <c r="BB68" s="50"/>
      <c r="BC68" s="50"/>
      <c r="BD68" s="50"/>
      <c r="BE68" s="25"/>
      <c r="BF68" s="25"/>
      <c r="BG68" s="25">
        <v>1521</v>
      </c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63"/>
      <c r="BX68" s="11" t="s">
        <v>45</v>
      </c>
      <c r="BY68" s="11">
        <v>7068</v>
      </c>
      <c r="BZ68" s="11">
        <v>5525</v>
      </c>
      <c r="CA68" s="187">
        <v>5067</v>
      </c>
      <c r="CB68" s="11">
        <v>4872</v>
      </c>
      <c r="CC68" s="11">
        <v>3392</v>
      </c>
      <c r="CD68" s="11">
        <f t="shared" ref="CD68:CD79" si="8">SUM(C68:BV68)</f>
        <v>2639</v>
      </c>
      <c r="CE68" s="63">
        <f t="shared" si="5"/>
        <v>28563</v>
      </c>
    </row>
    <row r="69" spans="1:83" s="39" customFormat="1" ht="15.75" x14ac:dyDescent="0.25">
      <c r="A69" s="139" t="s">
        <v>96</v>
      </c>
      <c r="B69" s="16" t="s">
        <v>95</v>
      </c>
      <c r="C69" s="125"/>
      <c r="D69" s="175"/>
      <c r="E69" s="208"/>
      <c r="F69" s="36"/>
      <c r="G69" s="36"/>
      <c r="H69" s="36"/>
      <c r="I69" s="36">
        <v>184</v>
      </c>
      <c r="J69" s="36"/>
      <c r="K69" s="22"/>
      <c r="L69" s="26"/>
      <c r="M69" s="16"/>
      <c r="N69" s="16"/>
      <c r="O69" s="16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37"/>
      <c r="AC69" s="37"/>
      <c r="AD69" s="25"/>
      <c r="AE69" s="25"/>
      <c r="AF69" s="25"/>
      <c r="AG69" s="25"/>
      <c r="AH69" s="25"/>
      <c r="AI69" s="25"/>
      <c r="AJ69" s="25">
        <v>79</v>
      </c>
      <c r="AK69" s="25"/>
      <c r="AL69" s="25"/>
      <c r="AM69" s="37"/>
      <c r="AN69" s="25"/>
      <c r="AO69" s="25"/>
      <c r="AP69" s="25"/>
      <c r="AQ69" s="25"/>
      <c r="AR69" s="25"/>
      <c r="AS69" s="25"/>
      <c r="AT69" s="37"/>
      <c r="AU69" s="50"/>
      <c r="AV69" s="25"/>
      <c r="AW69" s="50">
        <v>193</v>
      </c>
      <c r="AX69" s="50"/>
      <c r="AY69" s="50"/>
      <c r="AZ69" s="25"/>
      <c r="BA69" s="50"/>
      <c r="BB69" s="50">
        <v>94</v>
      </c>
      <c r="BC69" s="50"/>
      <c r="BD69" s="50"/>
      <c r="BE69" s="25">
        <v>141</v>
      </c>
      <c r="BF69" s="25"/>
      <c r="BG69" s="25"/>
      <c r="BH69" s="25"/>
      <c r="BI69" s="25"/>
      <c r="BJ69" s="25"/>
      <c r="BK69" s="25"/>
      <c r="BL69" s="25"/>
      <c r="BM69" s="25"/>
      <c r="BN69" s="25"/>
      <c r="BO69" s="25">
        <v>148</v>
      </c>
      <c r="BP69" s="25">
        <v>179</v>
      </c>
      <c r="BQ69" s="25">
        <v>283</v>
      </c>
      <c r="BR69" s="25"/>
      <c r="BS69" s="25"/>
      <c r="BT69" s="25">
        <v>85</v>
      </c>
      <c r="BU69" s="25"/>
      <c r="BV69" s="25"/>
      <c r="BW69" s="63"/>
      <c r="BX69" s="11"/>
      <c r="BY69" s="11"/>
      <c r="BZ69" s="11"/>
      <c r="CA69" s="187">
        <v>2625</v>
      </c>
      <c r="CB69" s="11">
        <v>3014</v>
      </c>
      <c r="CC69" s="11">
        <v>2292</v>
      </c>
      <c r="CD69" s="11">
        <f t="shared" si="8"/>
        <v>1386</v>
      </c>
      <c r="CE69" s="63">
        <f t="shared" si="5"/>
        <v>9317</v>
      </c>
    </row>
    <row r="70" spans="1:83" s="39" customFormat="1" ht="15.75" x14ac:dyDescent="0.25">
      <c r="A70" s="139" t="s">
        <v>53</v>
      </c>
      <c r="B70" s="13" t="s">
        <v>54</v>
      </c>
      <c r="C70" s="124"/>
      <c r="D70" s="176"/>
      <c r="E70" s="208">
        <v>76</v>
      </c>
      <c r="F70" s="22"/>
      <c r="G70" s="22"/>
      <c r="H70" s="22"/>
      <c r="I70" s="22"/>
      <c r="J70" s="22"/>
      <c r="K70" s="22"/>
      <c r="L70" s="26">
        <v>874</v>
      </c>
      <c r="M70" s="16"/>
      <c r="N70" s="16"/>
      <c r="O70" s="16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36"/>
      <c r="AC70" s="36"/>
      <c r="AD70" s="22"/>
      <c r="AE70" s="22"/>
      <c r="AF70" s="22"/>
      <c r="AG70" s="22"/>
      <c r="AH70" s="22"/>
      <c r="AI70" s="22"/>
      <c r="AJ70" s="22"/>
      <c r="AK70" s="22"/>
      <c r="AL70" s="22"/>
      <c r="AM70" s="36"/>
      <c r="AN70" s="22"/>
      <c r="AO70" s="22"/>
      <c r="AP70" s="22"/>
      <c r="AQ70" s="22"/>
      <c r="AR70" s="22"/>
      <c r="AS70" s="22"/>
      <c r="AT70" s="36">
        <v>18</v>
      </c>
      <c r="AU70" s="19"/>
      <c r="AV70" s="22"/>
      <c r="AW70" s="19"/>
      <c r="AX70" s="19"/>
      <c r="AY70" s="19"/>
      <c r="AZ70" s="22"/>
      <c r="BA70" s="19"/>
      <c r="BB70" s="19"/>
      <c r="BC70" s="19"/>
      <c r="BD70" s="19"/>
      <c r="BE70" s="22"/>
      <c r="BF70" s="22">
        <v>2</v>
      </c>
      <c r="BG70" s="22"/>
      <c r="BH70" s="22">
        <v>108</v>
      </c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63"/>
      <c r="BX70" s="11"/>
      <c r="BY70" s="11"/>
      <c r="BZ70" s="11"/>
      <c r="CA70" s="187">
        <v>652</v>
      </c>
      <c r="CB70" s="11">
        <v>1681</v>
      </c>
      <c r="CC70" s="11">
        <v>1122</v>
      </c>
      <c r="CD70" s="11">
        <f t="shared" si="8"/>
        <v>1078</v>
      </c>
      <c r="CE70" s="63">
        <f t="shared" si="5"/>
        <v>4533</v>
      </c>
    </row>
    <row r="71" spans="1:83" s="39" customFormat="1" ht="15.75" x14ac:dyDescent="0.25">
      <c r="A71" s="25" t="s">
        <v>119</v>
      </c>
      <c r="B71" s="74" t="s">
        <v>118</v>
      </c>
      <c r="C71" s="124"/>
      <c r="D71" s="176"/>
      <c r="E71" s="208"/>
      <c r="F71" s="22"/>
      <c r="G71" s="22"/>
      <c r="H71" s="22"/>
      <c r="I71" s="22"/>
      <c r="J71" s="22"/>
      <c r="K71" s="22"/>
      <c r="L71" s="26"/>
      <c r="M71" s="16"/>
      <c r="N71" s="16"/>
      <c r="O71" s="16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36"/>
      <c r="AC71" s="36"/>
      <c r="AD71" s="22"/>
      <c r="AE71" s="22"/>
      <c r="AF71" s="22"/>
      <c r="AG71" s="22"/>
      <c r="AH71" s="22"/>
      <c r="AI71" s="22"/>
      <c r="AJ71" s="22"/>
      <c r="AK71" s="22"/>
      <c r="AL71" s="22"/>
      <c r="AM71" s="36"/>
      <c r="AN71" s="22"/>
      <c r="AO71" s="22"/>
      <c r="AP71" s="22"/>
      <c r="AQ71" s="22"/>
      <c r="AR71" s="22"/>
      <c r="AS71" s="22"/>
      <c r="AT71" s="36"/>
      <c r="AU71" s="19"/>
      <c r="AV71" s="22"/>
      <c r="AW71" s="19"/>
      <c r="AX71" s="19"/>
      <c r="AY71" s="19"/>
      <c r="AZ71" s="22"/>
      <c r="BA71" s="19"/>
      <c r="BB71" s="19"/>
      <c r="BC71" s="19"/>
      <c r="BD71" s="19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63"/>
      <c r="BX71" s="11"/>
      <c r="BY71" s="11"/>
      <c r="BZ71" s="11"/>
      <c r="CA71" s="187"/>
      <c r="CB71" s="11">
        <v>0</v>
      </c>
      <c r="CC71" s="11">
        <v>0</v>
      </c>
      <c r="CD71" s="11">
        <f t="shared" si="8"/>
        <v>0</v>
      </c>
      <c r="CE71" s="63">
        <f t="shared" si="5"/>
        <v>0</v>
      </c>
    </row>
    <row r="72" spans="1:83" s="39" customFormat="1" ht="15.75" x14ac:dyDescent="0.25">
      <c r="A72" s="25" t="s">
        <v>94</v>
      </c>
      <c r="B72" s="13" t="s">
        <v>93</v>
      </c>
      <c r="C72" s="124"/>
      <c r="D72" s="176"/>
      <c r="E72" s="208"/>
      <c r="F72" s="22"/>
      <c r="G72" s="22"/>
      <c r="H72" s="22"/>
      <c r="I72" s="22"/>
      <c r="J72" s="22"/>
      <c r="K72" s="22"/>
      <c r="L72" s="26"/>
      <c r="M72" s="16"/>
      <c r="N72" s="16"/>
      <c r="O72" s="16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36"/>
      <c r="AC72" s="36"/>
      <c r="AD72" s="22"/>
      <c r="AE72" s="22"/>
      <c r="AF72" s="22"/>
      <c r="AG72" s="22"/>
      <c r="AH72" s="22"/>
      <c r="AI72" s="22"/>
      <c r="AJ72" s="22"/>
      <c r="AK72" s="22"/>
      <c r="AL72" s="22"/>
      <c r="AM72" s="36"/>
      <c r="AN72" s="22"/>
      <c r="AO72" s="22"/>
      <c r="AP72" s="22"/>
      <c r="AQ72" s="22"/>
      <c r="AR72" s="22"/>
      <c r="AS72" s="22"/>
      <c r="AT72" s="36"/>
      <c r="AU72" s="19"/>
      <c r="AV72" s="22"/>
      <c r="AW72" s="19"/>
      <c r="AX72" s="19"/>
      <c r="AY72" s="19"/>
      <c r="AZ72" s="22"/>
      <c r="BA72" s="19"/>
      <c r="BB72" s="19"/>
      <c r="BC72" s="19"/>
      <c r="BD72" s="19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63"/>
      <c r="BX72" s="11"/>
      <c r="BY72" s="11"/>
      <c r="BZ72" s="11"/>
      <c r="CA72" s="187"/>
      <c r="CB72" s="11">
        <v>766</v>
      </c>
      <c r="CC72" s="11">
        <v>1247</v>
      </c>
      <c r="CD72" s="11">
        <f t="shared" si="8"/>
        <v>0</v>
      </c>
      <c r="CE72" s="63">
        <f t="shared" si="5"/>
        <v>2013</v>
      </c>
    </row>
    <row r="73" spans="1:83" s="39" customFormat="1" ht="15.75" x14ac:dyDescent="0.25">
      <c r="A73" s="25" t="s">
        <v>181</v>
      </c>
      <c r="B73" s="13" t="s">
        <v>180</v>
      </c>
      <c r="C73" s="124"/>
      <c r="D73" s="176"/>
      <c r="E73" s="208"/>
      <c r="F73" s="22"/>
      <c r="G73" s="22"/>
      <c r="H73" s="22"/>
      <c r="I73" s="22"/>
      <c r="J73" s="22"/>
      <c r="K73" s="22"/>
      <c r="L73" s="26"/>
      <c r="M73" s="16"/>
      <c r="N73" s="16"/>
      <c r="O73" s="16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36"/>
      <c r="AC73" s="36"/>
      <c r="AD73" s="22"/>
      <c r="AE73" s="22"/>
      <c r="AF73" s="22"/>
      <c r="AG73" s="22"/>
      <c r="AH73" s="22"/>
      <c r="AI73" s="22"/>
      <c r="AJ73" s="22"/>
      <c r="AK73" s="22"/>
      <c r="AL73" s="22"/>
      <c r="AM73" s="36"/>
      <c r="AN73" s="22"/>
      <c r="AO73" s="22"/>
      <c r="AP73" s="22"/>
      <c r="AQ73" s="22"/>
      <c r="AR73" s="22"/>
      <c r="AS73" s="22"/>
      <c r="AT73" s="36"/>
      <c r="AU73" s="19"/>
      <c r="AV73" s="22"/>
      <c r="AW73" s="19"/>
      <c r="AX73" s="19"/>
      <c r="AY73" s="19"/>
      <c r="AZ73" s="22"/>
      <c r="BA73" s="19"/>
      <c r="BB73" s="19"/>
      <c r="BC73" s="19"/>
      <c r="BD73" s="19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63"/>
      <c r="BX73" s="11"/>
      <c r="BY73" s="11"/>
      <c r="BZ73" s="11"/>
      <c r="CA73" s="187"/>
      <c r="CB73" s="11"/>
      <c r="CC73" s="11">
        <v>270</v>
      </c>
      <c r="CD73" s="11">
        <f t="shared" si="8"/>
        <v>0</v>
      </c>
      <c r="CE73" s="63">
        <f t="shared" si="5"/>
        <v>270</v>
      </c>
    </row>
    <row r="74" spans="1:83" s="39" customFormat="1" ht="15.75" x14ac:dyDescent="0.25">
      <c r="A74" s="139" t="s">
        <v>269</v>
      </c>
      <c r="B74" s="13" t="s">
        <v>252</v>
      </c>
      <c r="C74" s="124"/>
      <c r="D74" s="176"/>
      <c r="E74" s="208"/>
      <c r="F74" s="22"/>
      <c r="G74" s="22"/>
      <c r="H74" s="22"/>
      <c r="I74" s="22"/>
      <c r="J74" s="22"/>
      <c r="K74" s="22">
        <v>4887</v>
      </c>
      <c r="L74" s="26"/>
      <c r="M74" s="16"/>
      <c r="N74" s="16"/>
      <c r="O74" s="16"/>
      <c r="P74" s="22"/>
      <c r="Q74" s="22"/>
      <c r="R74" s="22"/>
      <c r="S74" s="22"/>
      <c r="T74" s="22"/>
      <c r="U74" s="22"/>
      <c r="V74" s="22"/>
      <c r="W74" s="22">
        <v>508</v>
      </c>
      <c r="X74" s="22"/>
      <c r="Y74" s="22"/>
      <c r="Z74" s="22"/>
      <c r="AA74" s="22"/>
      <c r="AB74" s="36"/>
      <c r="AC74" s="36"/>
      <c r="AD74" s="22"/>
      <c r="AE74" s="22"/>
      <c r="AF74" s="22"/>
      <c r="AG74" s="22">
        <v>323</v>
      </c>
      <c r="AH74" s="22">
        <v>560</v>
      </c>
      <c r="AI74" s="22"/>
      <c r="AJ74" s="22"/>
      <c r="AK74" s="22"/>
      <c r="AL74" s="22"/>
      <c r="AM74" s="36"/>
      <c r="AN74" s="22"/>
      <c r="AO74" s="22"/>
      <c r="AP74" s="22"/>
      <c r="AQ74" s="22"/>
      <c r="AR74" s="22"/>
      <c r="AS74" s="22"/>
      <c r="AT74" s="36"/>
      <c r="AU74" s="19"/>
      <c r="AV74" s="22"/>
      <c r="AW74" s="19"/>
      <c r="AX74" s="19">
        <v>543</v>
      </c>
      <c r="AY74" s="19"/>
      <c r="AZ74" s="22"/>
      <c r="BA74" s="19"/>
      <c r="BB74" s="19"/>
      <c r="BC74" s="19"/>
      <c r="BD74" s="19"/>
      <c r="BE74" s="22"/>
      <c r="BF74" s="22"/>
      <c r="BG74" s="22">
        <v>1208</v>
      </c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>
        <v>647</v>
      </c>
      <c r="BW74" s="63"/>
      <c r="BX74" s="11"/>
      <c r="BY74" s="11"/>
      <c r="BZ74" s="11"/>
      <c r="CA74" s="187"/>
      <c r="CB74" s="11"/>
      <c r="CC74" s="11"/>
      <c r="CD74" s="11">
        <f t="shared" si="8"/>
        <v>8676</v>
      </c>
      <c r="CE74" s="63">
        <f t="shared" si="5"/>
        <v>8676</v>
      </c>
    </row>
    <row r="75" spans="1:83" s="39" customFormat="1" ht="15.75" x14ac:dyDescent="0.25">
      <c r="A75" s="25" t="s">
        <v>193</v>
      </c>
      <c r="B75" s="13" t="s">
        <v>194</v>
      </c>
      <c r="C75" s="124"/>
      <c r="D75" s="176"/>
      <c r="E75" s="208"/>
      <c r="F75" s="22"/>
      <c r="G75" s="22">
        <v>164</v>
      </c>
      <c r="H75" s="22"/>
      <c r="I75" s="22"/>
      <c r="J75" s="22"/>
      <c r="K75" s="22"/>
      <c r="L75" s="26"/>
      <c r="M75" s="16"/>
      <c r="N75" s="16"/>
      <c r="O75" s="16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36"/>
      <c r="AC75" s="36"/>
      <c r="AD75" s="22"/>
      <c r="AE75" s="22"/>
      <c r="AF75" s="22"/>
      <c r="AG75" s="22"/>
      <c r="AH75" s="22"/>
      <c r="AI75" s="22"/>
      <c r="AJ75" s="22"/>
      <c r="AK75" s="22"/>
      <c r="AL75" s="22"/>
      <c r="AM75" s="36"/>
      <c r="AN75" s="22"/>
      <c r="AO75" s="22"/>
      <c r="AP75" s="22"/>
      <c r="AQ75" s="22"/>
      <c r="AR75" s="22"/>
      <c r="AS75" s="22"/>
      <c r="AT75" s="36"/>
      <c r="AU75" s="19"/>
      <c r="AV75" s="22"/>
      <c r="AW75" s="19"/>
      <c r="AX75" s="19"/>
      <c r="AY75" s="19"/>
      <c r="AZ75" s="22"/>
      <c r="BA75" s="19"/>
      <c r="BB75" s="19"/>
      <c r="BC75" s="19"/>
      <c r="BD75" s="19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63"/>
      <c r="BX75" s="11"/>
      <c r="BY75" s="11"/>
      <c r="BZ75" s="11"/>
      <c r="CA75" s="187"/>
      <c r="CB75" s="11"/>
      <c r="CC75" s="11">
        <v>219</v>
      </c>
      <c r="CD75" s="11">
        <f t="shared" si="8"/>
        <v>164</v>
      </c>
      <c r="CE75" s="63">
        <f t="shared" si="5"/>
        <v>383</v>
      </c>
    </row>
    <row r="76" spans="1:83" s="39" customFormat="1" ht="15.75" x14ac:dyDescent="0.25">
      <c r="A76" s="25" t="s">
        <v>207</v>
      </c>
      <c r="B76" s="13" t="s">
        <v>206</v>
      </c>
      <c r="C76" s="124"/>
      <c r="D76" s="176"/>
      <c r="E76" s="208"/>
      <c r="F76" s="22"/>
      <c r="G76" s="22"/>
      <c r="H76" s="22"/>
      <c r="I76" s="22"/>
      <c r="J76" s="22"/>
      <c r="K76" s="22"/>
      <c r="L76" s="26"/>
      <c r="M76" s="16"/>
      <c r="N76" s="16"/>
      <c r="O76" s="16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36"/>
      <c r="AC76" s="36"/>
      <c r="AD76" s="22"/>
      <c r="AE76" s="22"/>
      <c r="AF76" s="22"/>
      <c r="AG76" s="22"/>
      <c r="AH76" s="22"/>
      <c r="AI76" s="22"/>
      <c r="AJ76" s="22"/>
      <c r="AK76" s="22"/>
      <c r="AL76" s="22"/>
      <c r="AM76" s="36"/>
      <c r="AN76" s="22"/>
      <c r="AO76" s="22"/>
      <c r="AP76" s="22"/>
      <c r="AQ76" s="22"/>
      <c r="AR76" s="22"/>
      <c r="AS76" s="22"/>
      <c r="AT76" s="36"/>
      <c r="AU76" s="19"/>
      <c r="AV76" s="22"/>
      <c r="AW76" s="19"/>
      <c r="AX76" s="19"/>
      <c r="AY76" s="19"/>
      <c r="AZ76" s="22"/>
      <c r="BA76" s="19"/>
      <c r="BB76" s="19"/>
      <c r="BC76" s="19"/>
      <c r="BD76" s="19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63"/>
      <c r="BX76" s="11"/>
      <c r="BY76" s="11"/>
      <c r="BZ76" s="11"/>
      <c r="CA76" s="187"/>
      <c r="CB76" s="11"/>
      <c r="CC76" s="11">
        <v>108</v>
      </c>
      <c r="CD76" s="11">
        <f t="shared" si="8"/>
        <v>0</v>
      </c>
      <c r="CE76" s="63">
        <f t="shared" si="5"/>
        <v>108</v>
      </c>
    </row>
    <row r="77" spans="1:83" s="39" customFormat="1" ht="15.75" x14ac:dyDescent="0.25">
      <c r="A77" s="13" t="s">
        <v>358</v>
      </c>
      <c r="B77" s="13" t="s">
        <v>354</v>
      </c>
      <c r="C77" s="124"/>
      <c r="D77" s="176"/>
      <c r="E77" s="208">
        <v>168</v>
      </c>
      <c r="F77" s="22"/>
      <c r="G77" s="22"/>
      <c r="H77" s="22"/>
      <c r="I77" s="22">
        <v>270</v>
      </c>
      <c r="J77" s="22">
        <v>179</v>
      </c>
      <c r="K77" s="22"/>
      <c r="L77" s="26">
        <v>780</v>
      </c>
      <c r="M77" s="16"/>
      <c r="N77" s="16"/>
      <c r="O77" s="16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36"/>
      <c r="AC77" s="36"/>
      <c r="AD77" s="22"/>
      <c r="AE77" s="22"/>
      <c r="AF77" s="22"/>
      <c r="AG77" s="22"/>
      <c r="AH77" s="22"/>
      <c r="AI77" s="22"/>
      <c r="AJ77" s="22"/>
      <c r="AK77" s="22"/>
      <c r="AL77" s="22"/>
      <c r="AM77" s="36"/>
      <c r="AN77" s="22"/>
      <c r="AO77" s="22">
        <v>211</v>
      </c>
      <c r="AP77" s="22"/>
      <c r="AQ77" s="22"/>
      <c r="AR77" s="22"/>
      <c r="AS77" s="22"/>
      <c r="AT77" s="36"/>
      <c r="AU77" s="19"/>
      <c r="AV77" s="22"/>
      <c r="AW77" s="19"/>
      <c r="AX77" s="19"/>
      <c r="AY77" s="19"/>
      <c r="AZ77" s="22"/>
      <c r="BA77" s="19"/>
      <c r="BB77" s="19">
        <v>90</v>
      </c>
      <c r="BC77" s="19"/>
      <c r="BD77" s="19"/>
      <c r="BE77" s="22"/>
      <c r="BF77" s="22"/>
      <c r="BG77" s="22"/>
      <c r="BH77" s="22">
        <v>115</v>
      </c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>
        <v>141</v>
      </c>
      <c r="BU77" s="22"/>
      <c r="BV77" s="22"/>
      <c r="BW77" s="63"/>
      <c r="BX77" s="11"/>
      <c r="BY77" s="11"/>
      <c r="BZ77" s="11"/>
      <c r="CA77" s="187"/>
      <c r="CB77" s="11"/>
      <c r="CC77" s="11"/>
      <c r="CD77" s="11">
        <f t="shared" si="8"/>
        <v>1954</v>
      </c>
      <c r="CE77" s="63">
        <f t="shared" si="5"/>
        <v>1954</v>
      </c>
    </row>
    <row r="78" spans="1:83" s="39" customFormat="1" ht="15.75" x14ac:dyDescent="0.25">
      <c r="A78" s="25" t="s">
        <v>38</v>
      </c>
      <c r="B78" s="16" t="s">
        <v>50</v>
      </c>
      <c r="C78" s="124"/>
      <c r="D78" s="176"/>
      <c r="E78" s="208"/>
      <c r="F78" s="22"/>
      <c r="G78" s="22"/>
      <c r="H78" s="22"/>
      <c r="I78" s="22"/>
      <c r="J78" s="22"/>
      <c r="K78" s="22"/>
      <c r="L78" s="26"/>
      <c r="M78" s="16"/>
      <c r="N78" s="16"/>
      <c r="O78" s="16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36"/>
      <c r="AU78" s="19"/>
      <c r="AV78" s="22"/>
      <c r="AW78" s="19"/>
      <c r="AX78" s="19"/>
      <c r="AY78" s="19"/>
      <c r="AZ78" s="22"/>
      <c r="BA78" s="19"/>
      <c r="BB78" s="19"/>
      <c r="BC78" s="19"/>
      <c r="BD78" s="19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63"/>
      <c r="BX78" s="11"/>
      <c r="BY78" s="11"/>
      <c r="BZ78" s="11"/>
      <c r="CA78" s="187">
        <v>1630</v>
      </c>
      <c r="CB78" s="11">
        <v>311</v>
      </c>
      <c r="CC78" s="11">
        <v>0</v>
      </c>
      <c r="CD78" s="11">
        <f t="shared" si="8"/>
        <v>0</v>
      </c>
      <c r="CE78" s="63">
        <f t="shared" si="5"/>
        <v>1941</v>
      </c>
    </row>
    <row r="79" spans="1:83" s="39" customFormat="1" ht="16.5" thickBot="1" x14ac:dyDescent="0.3">
      <c r="A79" s="198" t="s">
        <v>211</v>
      </c>
      <c r="B79" s="166" t="s">
        <v>210</v>
      </c>
      <c r="C79" s="124"/>
      <c r="D79" s="176"/>
      <c r="E79" s="208"/>
      <c r="F79" s="22"/>
      <c r="G79" s="22"/>
      <c r="H79" s="22"/>
      <c r="I79" s="22"/>
      <c r="J79" s="22"/>
      <c r="K79" s="22"/>
      <c r="L79" s="26"/>
      <c r="M79" s="16"/>
      <c r="N79" s="16"/>
      <c r="O79" s="16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36"/>
      <c r="AU79" s="19"/>
      <c r="AV79" s="22"/>
      <c r="AW79" s="19"/>
      <c r="AX79" s="19"/>
      <c r="AY79" s="19"/>
      <c r="AZ79" s="22"/>
      <c r="BA79" s="19"/>
      <c r="BB79" s="19"/>
      <c r="BC79" s="19"/>
      <c r="BD79" s="19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63"/>
      <c r="BX79" s="11"/>
      <c r="BY79" s="11"/>
      <c r="BZ79" s="11"/>
      <c r="CA79" s="187"/>
      <c r="CB79" s="11"/>
      <c r="CC79" s="11">
        <v>0</v>
      </c>
      <c r="CD79" s="11">
        <f t="shared" si="8"/>
        <v>0</v>
      </c>
      <c r="CE79" s="63">
        <f t="shared" si="5"/>
        <v>0</v>
      </c>
    </row>
    <row r="80" spans="1:83" s="39" customFormat="1" ht="15.75" x14ac:dyDescent="0.25">
      <c r="A80" s="25"/>
      <c r="B80" s="22"/>
      <c r="C80" s="124">
        <f>SUM(C3:C79)</f>
        <v>1152</v>
      </c>
      <c r="D80" s="176">
        <f>SUM(D3:D79)</f>
        <v>2701</v>
      </c>
      <c r="E80" s="19">
        <f>SUM(E3:E78)</f>
        <v>2621</v>
      </c>
      <c r="F80" s="22">
        <f>SUM(F3:F78)</f>
        <v>1702</v>
      </c>
      <c r="G80" s="22">
        <f>SUM(G3:G78)</f>
        <v>2957</v>
      </c>
      <c r="H80" s="22">
        <f>SUM(H3:H78)</f>
        <v>1792</v>
      </c>
      <c r="I80" s="22">
        <f>SUM(I3:I79)</f>
        <v>2812</v>
      </c>
      <c r="J80" s="22">
        <f>SUM(J3:J78)</f>
        <v>1967</v>
      </c>
      <c r="K80" s="22">
        <f>SUM(K3:K79)</f>
        <v>26123</v>
      </c>
      <c r="L80" s="26">
        <f t="shared" ref="L80:T80" si="9">SUM(L3:L78)</f>
        <v>10362</v>
      </c>
      <c r="M80" s="22">
        <f t="shared" si="9"/>
        <v>1409</v>
      </c>
      <c r="N80" s="22">
        <f t="shared" si="9"/>
        <v>302</v>
      </c>
      <c r="O80" s="22">
        <f t="shared" si="9"/>
        <v>463</v>
      </c>
      <c r="P80" s="22">
        <f t="shared" si="9"/>
        <v>70</v>
      </c>
      <c r="Q80" s="22">
        <f t="shared" si="9"/>
        <v>198</v>
      </c>
      <c r="R80" s="22">
        <f t="shared" si="9"/>
        <v>10</v>
      </c>
      <c r="S80" s="22">
        <f t="shared" si="9"/>
        <v>292</v>
      </c>
      <c r="T80" s="22">
        <f t="shared" si="9"/>
        <v>0</v>
      </c>
      <c r="U80" s="22">
        <f>SUM(U3:U79)</f>
        <v>3156</v>
      </c>
      <c r="V80" s="22">
        <f>SUM(V3:V79)</f>
        <v>1954</v>
      </c>
      <c r="W80" s="22">
        <f>SUM(W3:W78)</f>
        <v>3656</v>
      </c>
      <c r="X80" s="22">
        <f>SUM(X3:X78)</f>
        <v>4257</v>
      </c>
      <c r="Y80" s="22">
        <f>SUM(Y3:Y78)</f>
        <v>2072</v>
      </c>
      <c r="Z80" s="22">
        <f>SUM(Z3:Z79)</f>
        <v>899</v>
      </c>
      <c r="AA80" s="22">
        <f>SUM(AA3:AA79)</f>
        <v>1530</v>
      </c>
      <c r="AB80" s="22">
        <f t="shared" ref="AB80:AK80" si="10">SUM(AB3:AB78)</f>
        <v>3245</v>
      </c>
      <c r="AC80" s="22">
        <f t="shared" si="10"/>
        <v>185</v>
      </c>
      <c r="AD80" s="22">
        <f t="shared" si="10"/>
        <v>0</v>
      </c>
      <c r="AE80" s="22">
        <f t="shared" si="10"/>
        <v>1676</v>
      </c>
      <c r="AF80" s="22">
        <f t="shared" si="10"/>
        <v>981</v>
      </c>
      <c r="AG80" s="22">
        <f t="shared" si="10"/>
        <v>821</v>
      </c>
      <c r="AH80" s="22">
        <f t="shared" si="10"/>
        <v>1194</v>
      </c>
      <c r="AI80" s="22">
        <f t="shared" si="10"/>
        <v>2512</v>
      </c>
      <c r="AJ80" s="22">
        <f t="shared" si="10"/>
        <v>554</v>
      </c>
      <c r="AK80" s="22">
        <f t="shared" si="10"/>
        <v>1023</v>
      </c>
      <c r="AL80" s="22">
        <f>SUM(AL3:AL79)</f>
        <v>847</v>
      </c>
      <c r="AM80" s="22">
        <f>SUM(AM3:AM78)</f>
        <v>782</v>
      </c>
      <c r="AN80" s="22">
        <f>SUM(AN3:AN78)</f>
        <v>1438</v>
      </c>
      <c r="AO80" s="22">
        <f>SUM(AO3:AO79)</f>
        <v>1677</v>
      </c>
      <c r="AP80" s="22">
        <f>SUM(AP3:AP79)</f>
        <v>1562</v>
      </c>
      <c r="AQ80" s="19">
        <f>SUM(AQ3:AQ79)</f>
        <v>1214</v>
      </c>
      <c r="AR80" s="22">
        <f>SUM(AR3:AR78)</f>
        <v>0</v>
      </c>
      <c r="AS80" s="22">
        <f>SUM(AS3:AS79)</f>
        <v>1357</v>
      </c>
      <c r="AT80" s="36">
        <f>SUM(AT3:AT79)</f>
        <v>600</v>
      </c>
      <c r="AU80" s="19">
        <f>SUM(AU3:AU79)</f>
        <v>1687</v>
      </c>
      <c r="AV80" s="22">
        <f>SUM(AV3:AV79)</f>
        <v>0</v>
      </c>
      <c r="AW80" s="19">
        <f>SUM(AW3:AW79)</f>
        <v>1424</v>
      </c>
      <c r="AX80" s="19">
        <f t="shared" ref="AX80:BI80" si="11">SUM(AX3:AX78)</f>
        <v>1612</v>
      </c>
      <c r="AY80" s="19">
        <f t="shared" si="11"/>
        <v>1722</v>
      </c>
      <c r="AZ80" s="22">
        <f t="shared" si="11"/>
        <v>1788</v>
      </c>
      <c r="BA80" s="19">
        <f t="shared" si="11"/>
        <v>1451</v>
      </c>
      <c r="BB80" s="19">
        <f t="shared" si="11"/>
        <v>950</v>
      </c>
      <c r="BC80" s="19">
        <f t="shared" si="11"/>
        <v>1193</v>
      </c>
      <c r="BD80" s="19">
        <f t="shared" si="11"/>
        <v>550</v>
      </c>
      <c r="BE80" s="22">
        <f t="shared" si="11"/>
        <v>906</v>
      </c>
      <c r="BF80" s="22">
        <f t="shared" si="11"/>
        <v>255</v>
      </c>
      <c r="BG80" s="22">
        <f t="shared" si="11"/>
        <v>14405</v>
      </c>
      <c r="BH80" s="22">
        <f t="shared" si="11"/>
        <v>746</v>
      </c>
      <c r="BI80" s="22">
        <f t="shared" si="11"/>
        <v>1385</v>
      </c>
      <c r="BJ80" s="22">
        <f t="shared" ref="BJ80:BM80" si="12">SUM(BJ3:BJ78)</f>
        <v>516</v>
      </c>
      <c r="BK80" s="22">
        <f t="shared" si="12"/>
        <v>412</v>
      </c>
      <c r="BL80" s="22">
        <f t="shared" si="12"/>
        <v>695</v>
      </c>
      <c r="BM80" s="22">
        <f t="shared" si="12"/>
        <v>749</v>
      </c>
      <c r="BN80" s="22">
        <f>SUM(BN3:BN78)</f>
        <v>62</v>
      </c>
      <c r="BO80" s="22">
        <f t="shared" ref="BO80:BV80" si="13">SUM(BO3:BO78)</f>
        <v>768</v>
      </c>
      <c r="BP80" s="22">
        <f t="shared" si="13"/>
        <v>806</v>
      </c>
      <c r="BQ80" s="22">
        <f t="shared" si="13"/>
        <v>1154</v>
      </c>
      <c r="BR80" s="22">
        <f t="shared" si="13"/>
        <v>220</v>
      </c>
      <c r="BS80" s="22">
        <f t="shared" si="13"/>
        <v>4279</v>
      </c>
      <c r="BT80" s="22">
        <f>SUM(BT3:BT78)</f>
        <v>1343</v>
      </c>
      <c r="BU80" s="22">
        <f>SUM(BU3:BU78)</f>
        <v>439</v>
      </c>
      <c r="BV80" s="22">
        <f t="shared" si="13"/>
        <v>4570</v>
      </c>
      <c r="BW80" s="63">
        <f t="shared" ref="BW80:CB80" si="14">SUM(BW3:BW78)</f>
        <v>9214</v>
      </c>
      <c r="BX80" s="11">
        <f t="shared" si="14"/>
        <v>21923</v>
      </c>
      <c r="BY80" s="11">
        <f t="shared" si="14"/>
        <v>38549</v>
      </c>
      <c r="BZ80" s="11">
        <f t="shared" si="14"/>
        <v>41275</v>
      </c>
      <c r="CA80" s="187">
        <f>SUM(CA3:CA78)</f>
        <v>77618</v>
      </c>
      <c r="CB80" s="11">
        <f t="shared" si="14"/>
        <v>86509</v>
      </c>
      <c r="CC80" s="11">
        <f>SUM(CC3:CC79)</f>
        <v>101203</v>
      </c>
      <c r="CD80" s="11">
        <f>SUM(CD3:CD79)</f>
        <v>142212</v>
      </c>
      <c r="CE80" s="63">
        <f>SUM(CE3:CE78)</f>
        <v>518503</v>
      </c>
    </row>
    <row r="81" spans="1:91" s="20" customFormat="1" ht="15.75" x14ac:dyDescent="0.25">
      <c r="A81" s="40"/>
      <c r="B81" s="39"/>
      <c r="C81" s="127"/>
      <c r="D81" s="127"/>
      <c r="E81" s="207"/>
      <c r="AU81" s="207"/>
      <c r="AW81" s="207"/>
      <c r="AX81" s="207"/>
      <c r="AY81" s="207"/>
      <c r="BA81" s="207"/>
      <c r="BB81" s="207"/>
      <c r="BC81" s="207"/>
      <c r="BD81" s="207"/>
    </row>
    <row r="82" spans="1:91" s="20" customFormat="1" ht="15.75" x14ac:dyDescent="0.25">
      <c r="A82" s="40"/>
      <c r="B82" s="39"/>
      <c r="C82" s="127"/>
      <c r="D82" s="127"/>
      <c r="E82" s="207"/>
      <c r="AU82" s="207"/>
      <c r="AW82" s="207"/>
      <c r="AX82" s="207"/>
      <c r="AY82" s="207"/>
      <c r="BA82" s="207"/>
      <c r="BB82" s="207"/>
      <c r="BC82" s="207"/>
      <c r="BD82" s="207"/>
    </row>
    <row r="83" spans="1:91" s="20" customFormat="1" ht="15.75" x14ac:dyDescent="0.25">
      <c r="A83" s="40"/>
      <c r="B83" s="39"/>
      <c r="C83" s="127"/>
      <c r="D83" s="127"/>
      <c r="E83" s="207"/>
      <c r="AU83" s="207"/>
      <c r="AW83" s="207"/>
      <c r="AX83" s="207"/>
      <c r="AY83" s="207"/>
      <c r="BA83" s="207"/>
      <c r="BB83" s="207"/>
      <c r="BC83" s="207"/>
      <c r="BD83" s="207"/>
    </row>
    <row r="84" spans="1:91" ht="15.75" x14ac:dyDescent="0.25">
      <c r="CL84" s="4"/>
      <c r="CM84" s="4"/>
    </row>
  </sheetData>
  <sheetProtection algorithmName="SHA-512" hashValue="Y7C6GLh8A0WBQHinyy3JlKixlUGsLHj9YbEuYMU22LK09MZ+9WvVBudGqztnYWCToiWGn0lT81pkV3nVRBT4XA==" saltValue="SeRVFaQ0AE1cy3fJSYZVkg==" spinCount="100000" sheet="1" objects="1" scenarios="1"/>
  <mergeCells count="3">
    <mergeCell ref="K1:L1"/>
    <mergeCell ref="BW1:CD1"/>
    <mergeCell ref="C1:J1"/>
  </mergeCells>
  <pageMargins left="0.45" right="0.45" top="0.75" bottom="0.75" header="0.3" footer="0.3"/>
  <pageSetup scale="22" fitToHeight="0" orientation="landscape" r:id="rId1"/>
  <headerFooter>
    <oddHeader>&amp;LCVMA Chapter 27-3&amp;CROAD WARRIOR MILEAGE TRACKING&amp;R&amp;D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>
      <selection activeCell="K25" sqref="K25"/>
    </sheetView>
  </sheetViews>
  <sheetFormatPr defaultRowHeight="15" x14ac:dyDescent="0.25"/>
  <cols>
    <col min="1" max="1" width="18.140625" customWidth="1"/>
    <col min="2" max="2" width="18.85546875" customWidth="1"/>
    <col min="3" max="3" width="35.5703125" customWidth="1"/>
    <col min="4" max="4" width="12.7109375" customWidth="1"/>
    <col min="5" max="5" width="16.42578125" bestFit="1" customWidth="1"/>
    <col min="6" max="6" width="13.140625" bestFit="1" customWidth="1"/>
    <col min="7" max="7" width="13.42578125" bestFit="1" customWidth="1"/>
    <col min="8" max="8" width="28.7109375" bestFit="1" customWidth="1"/>
  </cols>
  <sheetData>
    <row r="1" spans="1:8" ht="30" x14ac:dyDescent="0.25">
      <c r="A1" s="43" t="s">
        <v>125</v>
      </c>
      <c r="B1" s="43" t="s">
        <v>126</v>
      </c>
      <c r="C1" s="43" t="s">
        <v>130</v>
      </c>
      <c r="D1" s="42" t="s">
        <v>129</v>
      </c>
      <c r="E1" s="42" t="s">
        <v>131</v>
      </c>
      <c r="F1" s="42" t="s">
        <v>127</v>
      </c>
      <c r="G1" s="42" t="s">
        <v>128</v>
      </c>
      <c r="H1" s="64" t="s">
        <v>159</v>
      </c>
    </row>
    <row r="2" spans="1:8" x14ac:dyDescent="0.25">
      <c r="A2" s="48" t="s">
        <v>301</v>
      </c>
      <c r="B2" s="48" t="s">
        <v>293</v>
      </c>
      <c r="C2" s="261" t="s">
        <v>300</v>
      </c>
      <c r="D2" s="260">
        <v>44359</v>
      </c>
      <c r="E2" s="42">
        <v>6</v>
      </c>
      <c r="F2" s="42">
        <v>1152</v>
      </c>
      <c r="G2" s="47" t="s">
        <v>170</v>
      </c>
      <c r="H2" s="65"/>
    </row>
    <row r="3" spans="1:8" x14ac:dyDescent="0.25">
      <c r="A3" s="48" t="s">
        <v>301</v>
      </c>
      <c r="B3" s="48" t="s">
        <v>299</v>
      </c>
      <c r="C3" s="48" t="s">
        <v>302</v>
      </c>
      <c r="D3" s="260">
        <v>44352</v>
      </c>
      <c r="E3" s="42">
        <v>11</v>
      </c>
      <c r="F3" s="42">
        <v>1477</v>
      </c>
      <c r="G3" s="47" t="s">
        <v>170</v>
      </c>
      <c r="H3" s="114"/>
    </row>
    <row r="4" spans="1:8" x14ac:dyDescent="0.25">
      <c r="A4" s="43" t="s">
        <v>309</v>
      </c>
      <c r="B4" s="43" t="s">
        <v>310</v>
      </c>
      <c r="C4" s="43" t="s">
        <v>311</v>
      </c>
      <c r="D4" s="260">
        <v>44448</v>
      </c>
      <c r="E4" s="42">
        <v>7</v>
      </c>
      <c r="F4" s="42">
        <v>693</v>
      </c>
      <c r="G4" s="42" t="s">
        <v>170</v>
      </c>
      <c r="H4" s="65"/>
    </row>
    <row r="5" spans="1:8" x14ac:dyDescent="0.25">
      <c r="A5" s="43" t="s">
        <v>314</v>
      </c>
      <c r="B5" s="43" t="s">
        <v>293</v>
      </c>
      <c r="C5" s="43" t="s">
        <v>316</v>
      </c>
      <c r="D5" s="260">
        <v>44422</v>
      </c>
      <c r="E5" s="42">
        <v>4</v>
      </c>
      <c r="F5" s="42">
        <v>963</v>
      </c>
      <c r="G5" s="42" t="s">
        <v>170</v>
      </c>
      <c r="H5" s="65"/>
    </row>
    <row r="6" spans="1:8" x14ac:dyDescent="0.25">
      <c r="A6" s="48" t="s">
        <v>317</v>
      </c>
      <c r="B6" s="48" t="s">
        <v>179</v>
      </c>
      <c r="C6" s="48" t="s">
        <v>318</v>
      </c>
      <c r="D6" s="260">
        <v>44414</v>
      </c>
      <c r="E6" s="42">
        <v>6</v>
      </c>
      <c r="F6" s="42">
        <v>350</v>
      </c>
      <c r="G6" s="47" t="s">
        <v>170</v>
      </c>
      <c r="H6" s="65"/>
    </row>
    <row r="7" spans="1:8" x14ac:dyDescent="0.25">
      <c r="A7" s="48" t="s">
        <v>179</v>
      </c>
      <c r="B7" s="48" t="s">
        <v>190</v>
      </c>
      <c r="C7" s="262" t="s">
        <v>216</v>
      </c>
      <c r="D7" s="260">
        <v>44197</v>
      </c>
      <c r="E7" s="42">
        <v>1</v>
      </c>
      <c r="F7" s="42">
        <v>1409</v>
      </c>
      <c r="G7" s="47" t="s">
        <v>170</v>
      </c>
      <c r="H7" s="65"/>
    </row>
    <row r="8" spans="1:8" x14ac:dyDescent="0.25">
      <c r="A8" s="48" t="s">
        <v>179</v>
      </c>
      <c r="B8" s="48" t="s">
        <v>190</v>
      </c>
      <c r="C8" s="48" t="s">
        <v>217</v>
      </c>
      <c r="D8" s="260">
        <v>44198</v>
      </c>
      <c r="E8" s="42">
        <v>3</v>
      </c>
      <c r="F8" s="42">
        <v>454</v>
      </c>
      <c r="G8" s="47" t="s">
        <v>170</v>
      </c>
      <c r="H8" s="65"/>
    </row>
    <row r="9" spans="1:8" x14ac:dyDescent="0.25">
      <c r="A9" s="43" t="s">
        <v>179</v>
      </c>
      <c r="B9" s="43" t="s">
        <v>293</v>
      </c>
      <c r="C9" s="43" t="s">
        <v>294</v>
      </c>
      <c r="D9" s="260">
        <v>44395</v>
      </c>
      <c r="E9" s="42">
        <v>6</v>
      </c>
      <c r="F9" s="42">
        <v>2058</v>
      </c>
      <c r="G9" s="47" t="s">
        <v>170</v>
      </c>
      <c r="H9" s="65"/>
    </row>
    <row r="10" spans="1:8" x14ac:dyDescent="0.25">
      <c r="A10" s="48" t="s">
        <v>179</v>
      </c>
      <c r="B10" s="48" t="s">
        <v>299</v>
      </c>
      <c r="C10" s="48" t="s">
        <v>295</v>
      </c>
      <c r="D10" s="260">
        <v>44303</v>
      </c>
      <c r="E10" s="42">
        <v>15</v>
      </c>
      <c r="F10" s="42">
        <v>2972</v>
      </c>
      <c r="G10" s="47" t="s">
        <v>170</v>
      </c>
      <c r="H10" s="65"/>
    </row>
    <row r="11" spans="1:8" x14ac:dyDescent="0.25">
      <c r="A11" s="48" t="s">
        <v>179</v>
      </c>
      <c r="B11" s="48" t="s">
        <v>299</v>
      </c>
      <c r="C11" s="48" t="s">
        <v>298</v>
      </c>
      <c r="D11" s="260">
        <v>44401</v>
      </c>
      <c r="E11" s="42">
        <v>12</v>
      </c>
      <c r="F11" s="42">
        <v>2486</v>
      </c>
      <c r="G11" s="47" t="s">
        <v>170</v>
      </c>
      <c r="H11" s="65"/>
    </row>
    <row r="12" spans="1:8" x14ac:dyDescent="0.25">
      <c r="A12" s="43" t="s">
        <v>179</v>
      </c>
      <c r="B12" s="43" t="s">
        <v>293</v>
      </c>
      <c r="C12" s="43" t="s">
        <v>312</v>
      </c>
      <c r="D12" s="260">
        <v>44416</v>
      </c>
      <c r="E12" s="42">
        <v>12</v>
      </c>
      <c r="F12" s="42">
        <v>2337</v>
      </c>
      <c r="G12" s="42" t="s">
        <v>361</v>
      </c>
      <c r="H12" s="65" t="s">
        <v>363</v>
      </c>
    </row>
    <row r="13" spans="1:8" x14ac:dyDescent="0.25">
      <c r="A13" s="48" t="s">
        <v>179</v>
      </c>
      <c r="B13" s="48" t="s">
        <v>299</v>
      </c>
      <c r="C13" s="43" t="s">
        <v>315</v>
      </c>
      <c r="D13" s="260">
        <v>44418</v>
      </c>
      <c r="E13" s="42">
        <v>5</v>
      </c>
      <c r="F13" s="42">
        <v>1200</v>
      </c>
      <c r="G13" s="47" t="s">
        <v>170</v>
      </c>
      <c r="H13" s="65"/>
    </row>
    <row r="14" spans="1:8" x14ac:dyDescent="0.25">
      <c r="A14" s="48" t="s">
        <v>293</v>
      </c>
      <c r="B14" s="48" t="s">
        <v>290</v>
      </c>
      <c r="C14" s="48" t="s">
        <v>303</v>
      </c>
      <c r="D14" s="260">
        <v>44310</v>
      </c>
      <c r="E14" s="42">
        <v>4</v>
      </c>
      <c r="F14" s="42">
        <v>3245</v>
      </c>
      <c r="G14" s="47" t="s">
        <v>170</v>
      </c>
      <c r="H14" s="65"/>
    </row>
    <row r="15" spans="1:8" x14ac:dyDescent="0.25">
      <c r="A15" s="43" t="s">
        <v>293</v>
      </c>
      <c r="B15" s="43" t="s">
        <v>179</v>
      </c>
      <c r="C15" s="43" t="s">
        <v>308</v>
      </c>
      <c r="D15" s="260">
        <v>44324</v>
      </c>
      <c r="E15" s="42">
        <v>4</v>
      </c>
      <c r="F15" s="42">
        <v>2512</v>
      </c>
      <c r="G15" s="42" t="s">
        <v>170</v>
      </c>
      <c r="H15" s="65"/>
    </row>
    <row r="16" spans="1:8" x14ac:dyDescent="0.25">
      <c r="A16" s="48" t="s">
        <v>290</v>
      </c>
      <c r="B16" s="48" t="s">
        <v>291</v>
      </c>
      <c r="C16" s="48" t="s">
        <v>292</v>
      </c>
      <c r="D16" s="260">
        <v>44436</v>
      </c>
      <c r="E16" s="42">
        <v>6</v>
      </c>
      <c r="F16" s="42">
        <v>906</v>
      </c>
      <c r="G16" s="47" t="s">
        <v>170</v>
      </c>
      <c r="H16" s="65"/>
    </row>
    <row r="17" spans="1:10" x14ac:dyDescent="0.25">
      <c r="A17" s="48" t="s">
        <v>290</v>
      </c>
      <c r="B17" s="48" t="s">
        <v>297</v>
      </c>
      <c r="C17" s="48" t="s">
        <v>296</v>
      </c>
      <c r="D17" s="260">
        <v>44381</v>
      </c>
      <c r="E17" s="42">
        <v>6</v>
      </c>
      <c r="F17" s="42">
        <v>1231</v>
      </c>
      <c r="G17" s="47" t="s">
        <v>170</v>
      </c>
      <c r="H17" s="65"/>
    </row>
    <row r="18" spans="1:10" x14ac:dyDescent="0.25">
      <c r="A18" s="48" t="s">
        <v>290</v>
      </c>
      <c r="B18" s="48" t="s">
        <v>179</v>
      </c>
      <c r="C18" s="48" t="s">
        <v>304</v>
      </c>
      <c r="D18" s="260">
        <v>44282</v>
      </c>
      <c r="E18" s="42">
        <v>5</v>
      </c>
      <c r="F18" s="42">
        <v>4200</v>
      </c>
      <c r="G18" s="47" t="s">
        <v>170</v>
      </c>
      <c r="H18" s="65"/>
    </row>
    <row r="19" spans="1:10" x14ac:dyDescent="0.25">
      <c r="A19" s="48" t="s">
        <v>290</v>
      </c>
      <c r="B19" s="48" t="s">
        <v>305</v>
      </c>
      <c r="C19" s="48" t="s">
        <v>306</v>
      </c>
      <c r="D19" s="260">
        <v>44275</v>
      </c>
      <c r="E19" s="42">
        <v>4</v>
      </c>
      <c r="F19" s="42">
        <v>3656</v>
      </c>
      <c r="G19" s="47" t="s">
        <v>170</v>
      </c>
      <c r="H19" s="65"/>
    </row>
    <row r="20" spans="1:10" x14ac:dyDescent="0.25">
      <c r="A20" s="48" t="s">
        <v>290</v>
      </c>
      <c r="B20" s="48" t="s">
        <v>293</v>
      </c>
      <c r="C20" s="48" t="s">
        <v>307</v>
      </c>
      <c r="D20" s="260">
        <v>44289</v>
      </c>
      <c r="E20" s="42">
        <v>5</v>
      </c>
      <c r="F20" s="42">
        <v>2153</v>
      </c>
      <c r="G20" s="47" t="s">
        <v>170</v>
      </c>
      <c r="H20" s="65"/>
    </row>
    <row r="21" spans="1:10" x14ac:dyDescent="0.25">
      <c r="A21" s="43" t="s">
        <v>290</v>
      </c>
      <c r="B21" s="43" t="s">
        <v>179</v>
      </c>
      <c r="C21" s="43" t="s">
        <v>313</v>
      </c>
      <c r="D21" s="260">
        <v>44429</v>
      </c>
      <c r="E21" s="42">
        <v>6</v>
      </c>
      <c r="F21" s="42">
        <v>2538</v>
      </c>
      <c r="G21" s="42" t="s">
        <v>170</v>
      </c>
      <c r="H21" s="65"/>
      <c r="J21" s="107"/>
    </row>
    <row r="22" spans="1:10" x14ac:dyDescent="0.25">
      <c r="A22" s="43" t="s">
        <v>290</v>
      </c>
      <c r="B22" s="43" t="s">
        <v>293</v>
      </c>
      <c r="C22" s="48" t="s">
        <v>319</v>
      </c>
      <c r="D22" s="260">
        <v>44450</v>
      </c>
      <c r="E22" s="42">
        <v>4</v>
      </c>
      <c r="F22" s="42">
        <v>1385</v>
      </c>
      <c r="G22" s="47" t="s">
        <v>170</v>
      </c>
      <c r="H22" s="65"/>
    </row>
    <row r="23" spans="1:10" x14ac:dyDescent="0.25">
      <c r="A23" s="48" t="s">
        <v>320</v>
      </c>
      <c r="B23" s="43" t="s">
        <v>310</v>
      </c>
      <c r="C23" s="48" t="s">
        <v>321</v>
      </c>
      <c r="D23" s="260">
        <v>44450</v>
      </c>
      <c r="E23" s="42">
        <v>4</v>
      </c>
      <c r="F23" s="42">
        <v>516</v>
      </c>
      <c r="G23" s="47" t="s">
        <v>170</v>
      </c>
      <c r="H23" s="65"/>
    </row>
    <row r="24" spans="1:10" x14ac:dyDescent="0.25">
      <c r="A24" s="43" t="s">
        <v>310</v>
      </c>
      <c r="B24" s="43" t="s">
        <v>290</v>
      </c>
      <c r="C24" s="43" t="s">
        <v>329</v>
      </c>
      <c r="D24" s="260">
        <v>44457</v>
      </c>
      <c r="E24" s="42">
        <v>4</v>
      </c>
      <c r="F24" s="42">
        <v>749</v>
      </c>
      <c r="G24" s="42" t="s">
        <v>170</v>
      </c>
      <c r="H24" s="65"/>
    </row>
    <row r="25" spans="1:10" x14ac:dyDescent="0.25">
      <c r="A25" s="43" t="s">
        <v>310</v>
      </c>
      <c r="B25" s="43" t="s">
        <v>335</v>
      </c>
      <c r="C25" s="43" t="s">
        <v>332</v>
      </c>
      <c r="D25" s="260">
        <v>44464</v>
      </c>
      <c r="E25" s="42">
        <v>9</v>
      </c>
      <c r="F25" s="42">
        <v>789</v>
      </c>
      <c r="G25" s="42" t="s">
        <v>170</v>
      </c>
      <c r="H25" s="142"/>
    </row>
    <row r="26" spans="1:10" ht="15" customHeight="1" x14ac:dyDescent="0.25">
      <c r="A26" s="43" t="s">
        <v>310</v>
      </c>
      <c r="B26" s="43" t="s">
        <v>334</v>
      </c>
      <c r="C26" s="43" t="s">
        <v>333</v>
      </c>
      <c r="D26" s="260">
        <v>44464</v>
      </c>
      <c r="E26" s="42">
        <v>9</v>
      </c>
      <c r="F26" s="42">
        <v>789</v>
      </c>
      <c r="G26" s="42" t="s">
        <v>170</v>
      </c>
      <c r="H26" s="142"/>
    </row>
    <row r="27" spans="1:10" x14ac:dyDescent="0.25">
      <c r="A27" s="48" t="s">
        <v>290</v>
      </c>
      <c r="B27" s="48" t="s">
        <v>343</v>
      </c>
      <c r="C27" s="48" t="s">
        <v>344</v>
      </c>
      <c r="D27" s="260">
        <v>44454</v>
      </c>
      <c r="E27" s="42">
        <v>5</v>
      </c>
      <c r="F27" s="42">
        <v>1499</v>
      </c>
      <c r="G27" s="47" t="s">
        <v>170</v>
      </c>
      <c r="H27" s="142"/>
    </row>
    <row r="28" spans="1:10" x14ac:dyDescent="0.25">
      <c r="A28" s="48" t="s">
        <v>343</v>
      </c>
      <c r="B28" s="48" t="s">
        <v>290</v>
      </c>
      <c r="C28" s="48" t="s">
        <v>344</v>
      </c>
      <c r="D28" s="260">
        <v>44456</v>
      </c>
      <c r="E28" s="42">
        <v>3</v>
      </c>
      <c r="F28" s="42">
        <v>1499</v>
      </c>
      <c r="G28" s="47" t="s">
        <v>170</v>
      </c>
      <c r="H28" s="142"/>
    </row>
    <row r="29" spans="1:10" x14ac:dyDescent="0.25">
      <c r="A29" s="43" t="s">
        <v>301</v>
      </c>
      <c r="B29" s="43" t="s">
        <v>309</v>
      </c>
      <c r="C29" s="43" t="s">
        <v>360</v>
      </c>
      <c r="D29" s="260">
        <v>44521</v>
      </c>
      <c r="E29" s="42">
        <v>7</v>
      </c>
      <c r="F29" s="42">
        <v>439</v>
      </c>
      <c r="G29" s="42" t="s">
        <v>170</v>
      </c>
      <c r="H29" s="142"/>
    </row>
    <row r="30" spans="1:10" x14ac:dyDescent="0.25">
      <c r="A30" s="43" t="s">
        <v>343</v>
      </c>
      <c r="B30" s="43" t="s">
        <v>293</v>
      </c>
      <c r="C30" s="43" t="s">
        <v>362</v>
      </c>
      <c r="D30" s="260">
        <v>44521</v>
      </c>
      <c r="E30" s="42">
        <v>5</v>
      </c>
      <c r="F30" s="42">
        <v>5130</v>
      </c>
      <c r="G30" s="42" t="s">
        <v>361</v>
      </c>
      <c r="H30" s="142" t="s">
        <v>364</v>
      </c>
    </row>
    <row r="31" spans="1:10" x14ac:dyDescent="0.25">
      <c r="A31" s="43"/>
      <c r="B31" s="43"/>
      <c r="C31" s="43"/>
      <c r="D31" s="260"/>
      <c r="E31" s="42"/>
      <c r="F31" s="42"/>
      <c r="G31" s="42"/>
      <c r="H31" s="142"/>
    </row>
    <row r="32" spans="1:10" x14ac:dyDescent="0.25">
      <c r="A32" s="48"/>
      <c r="B32" s="48"/>
      <c r="C32" s="48"/>
      <c r="D32" s="260"/>
      <c r="E32" s="42"/>
      <c r="F32" s="42"/>
      <c r="G32" s="47"/>
      <c r="H32" s="43"/>
    </row>
    <row r="33" spans="1:8" x14ac:dyDescent="0.25">
      <c r="A33" s="43"/>
      <c r="B33" s="43"/>
      <c r="C33" s="43"/>
      <c r="D33" s="260"/>
      <c r="E33" s="42"/>
      <c r="F33" s="42"/>
      <c r="G33" s="42"/>
      <c r="H33" s="142"/>
    </row>
    <row r="34" spans="1:8" x14ac:dyDescent="0.25">
      <c r="A34" s="43"/>
      <c r="B34" s="43"/>
      <c r="C34" s="43"/>
      <c r="D34" s="46"/>
      <c r="E34" s="42"/>
      <c r="F34" s="42"/>
      <c r="G34" s="42"/>
      <c r="H34" s="142"/>
    </row>
    <row r="35" spans="1:8" x14ac:dyDescent="0.25">
      <c r="A35" s="43"/>
      <c r="B35" s="43"/>
      <c r="C35" s="43"/>
      <c r="D35" s="46"/>
      <c r="E35" s="42"/>
      <c r="F35" s="42"/>
      <c r="G35" s="42"/>
      <c r="H35" s="142"/>
    </row>
    <row r="36" spans="1:8" x14ac:dyDescent="0.25">
      <c r="A36" s="43"/>
      <c r="B36" s="43"/>
      <c r="C36" s="43"/>
      <c r="D36" s="46"/>
      <c r="E36" s="42"/>
      <c r="F36" s="42"/>
      <c r="G36" s="42"/>
      <c r="H36" s="142"/>
    </row>
    <row r="37" spans="1:8" x14ac:dyDescent="0.25">
      <c r="A37" s="43"/>
      <c r="B37" s="43"/>
      <c r="C37" s="43"/>
      <c r="D37" s="46"/>
      <c r="E37" s="42"/>
      <c r="F37" s="42"/>
      <c r="G37" s="42"/>
      <c r="H37" s="142"/>
    </row>
    <row r="38" spans="1:8" x14ac:dyDescent="0.25">
      <c r="A38" s="43"/>
      <c r="B38" s="43"/>
      <c r="C38" s="43"/>
      <c r="D38" s="46"/>
      <c r="E38" s="42"/>
      <c r="F38" s="42"/>
      <c r="G38" s="42"/>
      <c r="H38" s="142"/>
    </row>
    <row r="39" spans="1:8" x14ac:dyDescent="0.25">
      <c r="A39" s="43"/>
      <c r="B39" s="43"/>
      <c r="C39" s="43"/>
      <c r="D39" s="46"/>
      <c r="E39" s="42"/>
      <c r="F39" s="42"/>
      <c r="G39" s="42"/>
      <c r="H39" s="142"/>
    </row>
    <row r="40" spans="1:8" x14ac:dyDescent="0.25">
      <c r="A40" s="43"/>
      <c r="B40" s="43"/>
      <c r="C40" s="43"/>
      <c r="D40" s="46"/>
      <c r="E40" s="42"/>
      <c r="F40" s="42"/>
      <c r="G40" s="42"/>
      <c r="H40" s="142"/>
    </row>
    <row r="41" spans="1:8" x14ac:dyDescent="0.25">
      <c r="A41" s="43"/>
      <c r="B41" s="43"/>
      <c r="C41" s="43"/>
      <c r="D41" s="46"/>
      <c r="E41" s="42"/>
      <c r="F41" s="42"/>
      <c r="G41" s="42"/>
      <c r="H41" s="65"/>
    </row>
    <row r="42" spans="1:8" x14ac:dyDescent="0.25">
      <c r="A42" s="48"/>
      <c r="B42" s="48"/>
      <c r="C42" s="48"/>
      <c r="D42" s="46"/>
      <c r="E42" s="47"/>
      <c r="F42" s="42"/>
      <c r="G42" s="47"/>
      <c r="H42" s="65"/>
    </row>
    <row r="43" spans="1:8" x14ac:dyDescent="0.25">
      <c r="A43" s="48"/>
      <c r="B43" s="48"/>
      <c r="C43" s="48"/>
      <c r="D43" s="46"/>
      <c r="E43" s="42"/>
      <c r="F43" s="42"/>
      <c r="G43" s="47"/>
      <c r="H43" s="65"/>
    </row>
    <row r="44" spans="1:8" x14ac:dyDescent="0.25">
      <c r="A44" s="48"/>
      <c r="B44" s="48"/>
      <c r="C44" s="48"/>
      <c r="D44" s="46"/>
      <c r="E44" s="42"/>
      <c r="F44" s="42"/>
      <c r="G44" s="47"/>
      <c r="H44" s="65"/>
    </row>
    <row r="45" spans="1:8" x14ac:dyDescent="0.25">
      <c r="A45" s="43"/>
      <c r="B45" s="43"/>
      <c r="C45" s="43"/>
      <c r="D45" s="42"/>
      <c r="E45" s="42"/>
      <c r="F45" s="42"/>
      <c r="G45" s="42"/>
      <c r="H45" s="65"/>
    </row>
    <row r="46" spans="1:8" x14ac:dyDescent="0.25">
      <c r="A46" s="43"/>
      <c r="B46" s="43"/>
      <c r="C46" s="43"/>
      <c r="D46" s="42"/>
      <c r="E46" s="42"/>
      <c r="F46" s="42"/>
      <c r="G46" s="42"/>
      <c r="H46" s="65"/>
    </row>
    <row r="47" spans="1:8" x14ac:dyDescent="0.25">
      <c r="A47" s="43"/>
      <c r="B47" s="43"/>
      <c r="C47" s="43"/>
      <c r="D47" s="42"/>
      <c r="E47" s="42"/>
      <c r="F47" s="42"/>
      <c r="G47" s="42"/>
      <c r="H47" s="65"/>
    </row>
    <row r="48" spans="1:8" x14ac:dyDescent="0.25">
      <c r="A48" s="43"/>
      <c r="B48" s="43"/>
      <c r="C48" s="43"/>
      <c r="D48" s="42"/>
      <c r="E48" s="42"/>
      <c r="F48" s="42"/>
      <c r="G48" s="42"/>
      <c r="H48" s="65"/>
    </row>
    <row r="49" spans="1:8" x14ac:dyDescent="0.25">
      <c r="A49" s="43"/>
      <c r="B49" s="43"/>
      <c r="C49" s="43"/>
      <c r="D49" s="42"/>
      <c r="E49" s="42"/>
      <c r="F49" s="42"/>
      <c r="G49" s="42"/>
      <c r="H49" s="65"/>
    </row>
  </sheetData>
  <sheetProtection algorithmName="SHA-512" hashValue="PnBtMiR4FDgUjSlqVawvaPV90Sje31CM/iu4Q4gub2/3p6J1mMmCHtvgaGXZtW4hTTbZPAeDgviV2wWPvIkm8Q==" saltValue="P+anaL1RaiTBnezFtQOuig==" spinCount="100000" sheet="1" objects="1" scenarios="1"/>
  <sortState ref="A2:J49">
    <sortCondition ref="A2:A4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Over All</vt:lpstr>
      <vt:lpstr>Mileage</vt:lpstr>
      <vt:lpstr>RC Activity</vt:lpstr>
      <vt:lpstr>Mileage!Print_Area</vt:lpstr>
      <vt:lpstr>'Over All'!Print_Area</vt:lpstr>
      <vt:lpstr>Mileage!Print_Titles</vt:lpstr>
      <vt:lpstr>'Over All'!Print_Titles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Paul</dc:creator>
  <cp:lastModifiedBy>Harbison, Cameron C Mr CIV US USA TRADOC</cp:lastModifiedBy>
  <cp:lastPrinted>2021-04-26T22:33:46Z</cp:lastPrinted>
  <dcterms:created xsi:type="dcterms:W3CDTF">2015-11-04T18:18:28Z</dcterms:created>
  <dcterms:modified xsi:type="dcterms:W3CDTF">2021-11-29T15:25:01Z</dcterms:modified>
</cp:coreProperties>
</file>