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ameron.harbison\OneDrive - US Army\Harbison Private\1. Harbison New folder\1. Harbison Personnal\CVMA 27 3 Mar 20\FY22 CVMA\"/>
    </mc:Choice>
  </mc:AlternateContent>
  <workbookProtection workbookAlgorithmName="SHA-512" workbookHashValue="5iIVY/tsemlYbAVlkMGUneZcwrJ9lZAeVHheDTz2YUk9kpZza+BKGNKrxhH/Ji1xiaSvBwQ9VAfX6nmS3/pRaw==" workbookSaltValue="loWKmDqgoLNJuFf+cP7dXg==" workbookSpinCount="100000" lockStructure="1"/>
  <bookViews>
    <workbookView xWindow="0" yWindow="2580" windowWidth="28800" windowHeight="12030" activeTab="1"/>
  </bookViews>
  <sheets>
    <sheet name="Over All" sheetId="1" r:id="rId1"/>
    <sheet name="Mileage" sheetId="2" r:id="rId2"/>
    <sheet name="RC Activity" sheetId="3" r:id="rId3"/>
  </sheets>
  <definedNames>
    <definedName name="_xlnm._FilterDatabase" localSheetId="1" hidden="1">Mileage!$A$1:$CI$87</definedName>
    <definedName name="_xlnm.Print_Area" localSheetId="1">Mileage!$A$1:$CH$87</definedName>
    <definedName name="_xlnm.Print_Area" localSheetId="0">'Over All'!$A$1:$AG$82</definedName>
    <definedName name="_xlnm.Print_Titles" localSheetId="1">Mileage!$1:$2</definedName>
    <definedName name="_xlnm.Print_Titles" localSheetId="0">'Over All'!$1:$2</definedName>
    <definedName name="Z_8DE5285D_272D_47F0_B254_CE6F1D2598A2_.wvu.Cols" localSheetId="1" hidden="1">Mileage!$Y:$BD,Mileage!$BE:$BX</definedName>
    <definedName name="Z_8DE5285D_272D_47F0_B254_CE6F1D2598A2_.wvu.FilterData" localSheetId="1" hidden="1">Mileage!$A$1:$CI$87</definedName>
    <definedName name="Z_8DE5285D_272D_47F0_B254_CE6F1D2598A2_.wvu.PrintArea" localSheetId="1" hidden="1">Mileage!$A$1:$CH$87</definedName>
    <definedName name="Z_8DE5285D_272D_47F0_B254_CE6F1D2598A2_.wvu.PrintArea" localSheetId="0" hidden="1">'Over All'!$A$1:$AG$82</definedName>
    <definedName name="Z_8DE5285D_272D_47F0_B254_CE6F1D2598A2_.wvu.PrintTitles" localSheetId="1" hidden="1">Mileage!$1:$2</definedName>
    <definedName name="Z_8DE5285D_272D_47F0_B254_CE6F1D2598A2_.wvu.PrintTitles" localSheetId="0" hidden="1">'Over All'!$1:$2</definedName>
  </definedNames>
  <calcPr calcId="162913"/>
  <customWorkbookViews>
    <customWorkbookView name="Harbison, Cameron C Mr CIV US USA TRADOC - Personal View" guid="{8DE5285D-272D-47F0-B254-CE6F1D2598A2}" mergeInterval="0" personalView="1" maximized="1" xWindow="-8" yWindow="10" windowWidth="1936" windowHeight="1038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7" i="2" l="1"/>
  <c r="CG71" i="2"/>
  <c r="CH37" i="2"/>
  <c r="CG37" i="2"/>
  <c r="CH33" i="2"/>
  <c r="CG33" i="2"/>
  <c r="CH6" i="2"/>
  <c r="CG6" i="2"/>
  <c r="AN87" i="2" l="1"/>
  <c r="K6" i="1"/>
  <c r="K37" i="1"/>
  <c r="CG82" i="2"/>
  <c r="CG83" i="2"/>
  <c r="CH83" i="2" s="1"/>
  <c r="K83" i="1" s="1"/>
  <c r="CG84" i="2"/>
  <c r="CG85" i="2"/>
  <c r="CH85" i="2" s="1"/>
  <c r="K85" i="1" s="1"/>
  <c r="CG86" i="2"/>
  <c r="CG76" i="2"/>
  <c r="CG68" i="2"/>
  <c r="CH68" i="2" s="1"/>
  <c r="K68" i="1" s="1"/>
  <c r="CG69" i="2"/>
  <c r="CH69" i="2" s="1"/>
  <c r="K69" i="1" s="1"/>
  <c r="CG54" i="2"/>
  <c r="CH54" i="2" s="1"/>
  <c r="K54" i="1" s="1"/>
  <c r="CG55" i="2"/>
  <c r="CH55" i="2" s="1"/>
  <c r="K55" i="1" s="1"/>
  <c r="CG56" i="2"/>
  <c r="CH56" i="2" s="1"/>
  <c r="K56" i="1" s="1"/>
  <c r="CG57" i="2"/>
  <c r="CH57" i="2" s="1"/>
  <c r="K57" i="1" s="1"/>
  <c r="CG58" i="2"/>
  <c r="CH58" i="2" s="1"/>
  <c r="K58" i="1" s="1"/>
  <c r="CG59" i="2"/>
  <c r="CH59" i="2" s="1"/>
  <c r="K59" i="1" s="1"/>
  <c r="CH71" i="2"/>
  <c r="CG77" i="2"/>
  <c r="CH77" i="2" s="1"/>
  <c r="K77" i="1" s="1"/>
  <c r="CG7" i="2"/>
  <c r="CH7" i="2" s="1"/>
  <c r="AD87" i="2" l="1"/>
  <c r="AH87" i="2"/>
  <c r="BX87" i="2"/>
  <c r="BW87" i="2"/>
  <c r="BV87" i="2"/>
  <c r="BU87" i="2"/>
  <c r="BT87" i="2"/>
  <c r="BS87" i="2"/>
  <c r="BR87" i="2"/>
  <c r="BQ87" i="2"/>
  <c r="BP87" i="2"/>
  <c r="BO87" i="2"/>
  <c r="BN87" i="2"/>
  <c r="BM87" i="2"/>
  <c r="BL87" i="2"/>
  <c r="BK87" i="2"/>
  <c r="BJ87" i="2"/>
  <c r="BI87" i="2"/>
  <c r="BH87" i="2"/>
  <c r="BG87" i="2"/>
  <c r="BF87" i="2"/>
  <c r="BE87" i="2"/>
  <c r="BD87" i="2"/>
  <c r="BC87" i="2"/>
  <c r="BB87" i="2"/>
  <c r="BA87" i="2"/>
  <c r="AZ87" i="2"/>
  <c r="AY87" i="2"/>
  <c r="AX87" i="2"/>
  <c r="AW87" i="2"/>
  <c r="AV87" i="2"/>
  <c r="AU87" i="2"/>
  <c r="AT87" i="2"/>
  <c r="AS87" i="2"/>
  <c r="AR87" i="2"/>
  <c r="AP87" i="2"/>
  <c r="AO87" i="2"/>
  <c r="AM87" i="2"/>
  <c r="AL87" i="2"/>
  <c r="AK87" i="2"/>
  <c r="AJ87" i="2"/>
  <c r="AI87" i="2"/>
  <c r="AG87" i="2"/>
  <c r="AF87" i="2"/>
  <c r="AE87" i="2"/>
  <c r="AC87" i="2"/>
  <c r="AB87" i="2"/>
  <c r="AA87" i="2"/>
  <c r="Z87" i="2"/>
  <c r="Y87" i="2"/>
  <c r="X87" i="2"/>
  <c r="W87" i="2"/>
  <c r="V87" i="2"/>
  <c r="U87" i="2"/>
  <c r="T87" i="2"/>
  <c r="S87" i="2"/>
  <c r="R87" i="2"/>
  <c r="Q87" i="2"/>
  <c r="P87" i="2"/>
  <c r="O87" i="2"/>
  <c r="F87" i="2"/>
  <c r="CG53" i="2" l="1"/>
  <c r="CH53" i="2" s="1"/>
  <c r="K53" i="1" s="1"/>
  <c r="CG39" i="2" l="1"/>
  <c r="CH39" i="2" s="1"/>
  <c r="K39" i="1" s="1"/>
  <c r="CG41" i="2"/>
  <c r="CH41" i="2" s="1"/>
  <c r="K41" i="1" s="1"/>
  <c r="CG42" i="2"/>
  <c r="CH42" i="2" s="1"/>
  <c r="K42" i="1" s="1"/>
  <c r="CG38" i="2"/>
  <c r="CH38" i="2" s="1"/>
  <c r="CG51" i="2"/>
  <c r="CH51" i="2" s="1"/>
  <c r="K51" i="1" s="1"/>
  <c r="CG52" i="2"/>
  <c r="CH52" i="2" s="1"/>
  <c r="K52" i="1" s="1"/>
  <c r="K33" i="1" l="1"/>
  <c r="K38" i="1"/>
  <c r="CG49" i="2"/>
  <c r="CH49" i="2" s="1"/>
  <c r="K49" i="1" s="1"/>
  <c r="CG50" i="2"/>
  <c r="CH50" i="2" s="1"/>
  <c r="K50" i="1" s="1"/>
  <c r="G87" i="2" l="1"/>
  <c r="H87" i="2"/>
  <c r="J87" i="2"/>
  <c r="CG78" i="2" l="1"/>
  <c r="CH78" i="2" s="1"/>
  <c r="K78" i="1" s="1"/>
  <c r="I87" i="2" l="1"/>
  <c r="CG22" i="2" l="1"/>
  <c r="CH22" i="2" s="1"/>
  <c r="K22" i="1" s="1"/>
  <c r="CG79" i="2"/>
  <c r="CH79" i="2" s="1"/>
  <c r="K79" i="1" s="1"/>
  <c r="CG46" i="2"/>
  <c r="CH46" i="2" s="1"/>
  <c r="K46" i="1" s="1"/>
  <c r="CG47" i="2"/>
  <c r="CH47" i="2" s="1"/>
  <c r="K47" i="1" s="1"/>
  <c r="CG48" i="2"/>
  <c r="CH48" i="2" s="1"/>
  <c r="K48" i="1" s="1"/>
  <c r="CG43" i="2"/>
  <c r="CH43" i="2" s="1"/>
  <c r="K43" i="1" s="1"/>
  <c r="CG8" i="2"/>
  <c r="CH8" i="2" s="1"/>
  <c r="K8" i="1" s="1"/>
  <c r="CG19" i="2"/>
  <c r="CH19" i="2" s="1"/>
  <c r="CG20" i="2"/>
  <c r="CH20" i="2" s="1"/>
  <c r="CG21" i="2"/>
  <c r="CH21" i="2" s="1"/>
  <c r="CG23" i="2"/>
  <c r="CH23" i="2" s="1"/>
  <c r="CG24" i="2"/>
  <c r="CH24" i="2" s="1"/>
  <c r="CG25" i="2"/>
  <c r="CH25" i="2" s="1"/>
  <c r="CG26" i="2"/>
  <c r="CH26" i="2" s="1"/>
  <c r="CG27" i="2"/>
  <c r="CH27" i="2" s="1"/>
  <c r="CG28" i="2"/>
  <c r="CH28" i="2" s="1"/>
  <c r="CG29" i="2"/>
  <c r="CH29" i="2" s="1"/>
  <c r="CG30" i="2"/>
  <c r="CH30" i="2" s="1"/>
  <c r="CG31" i="2"/>
  <c r="CH31" i="2" s="1"/>
  <c r="CG32" i="2"/>
  <c r="CH32" i="2" s="1"/>
  <c r="CG34" i="2"/>
  <c r="CH34" i="2" s="1"/>
  <c r="CG35" i="2"/>
  <c r="CH35" i="2" s="1"/>
  <c r="CG36" i="2"/>
  <c r="CH36" i="2" s="1"/>
  <c r="CG40" i="2"/>
  <c r="CH40" i="2" s="1"/>
  <c r="CG44" i="2"/>
  <c r="CH44" i="2" s="1"/>
  <c r="CG45" i="2"/>
  <c r="CH45" i="2" s="1"/>
  <c r="CG60" i="2"/>
  <c r="CH60" i="2" s="1"/>
  <c r="CG61" i="2"/>
  <c r="CH61" i="2" s="1"/>
  <c r="CG62" i="2"/>
  <c r="CH62" i="2" s="1"/>
  <c r="CG63" i="2"/>
  <c r="CH63" i="2" s="1"/>
  <c r="CG64" i="2"/>
  <c r="CH64" i="2" s="1"/>
  <c r="CG65" i="2"/>
  <c r="CH65" i="2" s="1"/>
  <c r="CG66" i="2"/>
  <c r="CH66" i="2" s="1"/>
  <c r="CG67" i="2"/>
  <c r="CH67" i="2" s="1"/>
  <c r="CG70" i="2"/>
  <c r="CH70" i="2" s="1"/>
  <c r="K71" i="1" s="1"/>
  <c r="CG72" i="2"/>
  <c r="CH72" i="2" s="1"/>
  <c r="CG73" i="2"/>
  <c r="CH73" i="2" s="1"/>
  <c r="CG74" i="2"/>
  <c r="CH74" i="2" s="1"/>
  <c r="CG75" i="2"/>
  <c r="CH75" i="2" s="1"/>
  <c r="CH76" i="2"/>
  <c r="K76" i="1" s="1"/>
  <c r="CG80" i="2"/>
  <c r="CH80" i="2" s="1"/>
  <c r="CG81" i="2"/>
  <c r="CH81" i="2" s="1"/>
  <c r="CH86" i="2"/>
  <c r="CG3" i="2"/>
  <c r="CH3" i="2" s="1"/>
  <c r="CG4" i="2"/>
  <c r="CH4" i="2" s="1"/>
  <c r="CG5" i="2"/>
  <c r="CH5" i="2" s="1"/>
  <c r="CG9" i="2"/>
  <c r="CH9" i="2" s="1"/>
  <c r="CG10" i="2"/>
  <c r="CH10" i="2" s="1"/>
  <c r="CG11" i="2"/>
  <c r="CH11" i="2" s="1"/>
  <c r="CG12" i="2"/>
  <c r="CG13" i="2"/>
  <c r="CH13" i="2" s="1"/>
  <c r="CG14" i="2"/>
  <c r="CH14" i="2" s="1"/>
  <c r="CG15" i="2"/>
  <c r="CH15" i="2" s="1"/>
  <c r="CG16" i="2"/>
  <c r="CH16" i="2" s="1"/>
  <c r="CG17" i="2"/>
  <c r="CH17" i="2" s="1"/>
  <c r="K17" i="1" s="1"/>
  <c r="CG18" i="2"/>
  <c r="CH18" i="2" s="1"/>
  <c r="C87" i="2"/>
  <c r="D87" i="2"/>
  <c r="E87" i="2"/>
  <c r="K87" i="2"/>
  <c r="M87" i="2"/>
  <c r="N87" i="2"/>
  <c r="CH82" i="2" l="1"/>
  <c r="K82" i="1" s="1"/>
  <c r="CH84" i="2"/>
  <c r="K84" i="1" s="1"/>
  <c r="CG87" i="2"/>
  <c r="CH12" i="2"/>
  <c r="K67" i="1"/>
  <c r="CC87" i="2"/>
  <c r="K45" i="1" l="1"/>
  <c r="K44" i="1"/>
  <c r="K80" i="1" l="1"/>
  <c r="K72" i="1" l="1"/>
  <c r="CE87" i="2" l="1"/>
  <c r="K61" i="1" l="1"/>
  <c r="K86" i="1"/>
  <c r="K40" i="1"/>
  <c r="K66" i="1" l="1"/>
  <c r="K81" i="1"/>
  <c r="K36" i="1" l="1"/>
  <c r="K35" i="1" l="1"/>
  <c r="K11" i="1" l="1"/>
  <c r="K32" i="1"/>
  <c r="K31" i="1" l="1"/>
  <c r="K34" i="1" l="1"/>
  <c r="CD87" i="2" l="1"/>
  <c r="K29" i="1" l="1"/>
  <c r="K65" i="1"/>
  <c r="K30" i="1" l="1"/>
  <c r="K28" i="1" l="1"/>
  <c r="K64" i="1" l="1"/>
  <c r="K27" i="1"/>
  <c r="CA87" i="2" l="1"/>
  <c r="BZ87" i="2"/>
  <c r="BY87" i="2"/>
  <c r="K16" i="1" l="1"/>
  <c r="K26" i="1" l="1"/>
  <c r="K23" i="1" l="1"/>
  <c r="K25" i="1" l="1"/>
  <c r="K60" i="1"/>
  <c r="K24" i="1"/>
  <c r="CH87" i="2" l="1"/>
  <c r="K74" i="1"/>
  <c r="K63" i="1" l="1"/>
  <c r="K62" i="1" l="1"/>
  <c r="K7" i="1" l="1"/>
  <c r="K19" i="1" l="1"/>
  <c r="K21" i="1" l="1"/>
  <c r="K12" i="1" l="1"/>
  <c r="K70" i="1"/>
  <c r="K5" i="1"/>
  <c r="K20" i="1" l="1"/>
  <c r="K15" i="1"/>
  <c r="K9" i="1" l="1"/>
  <c r="K4" i="1" l="1"/>
  <c r="K18" i="1" l="1"/>
  <c r="K75" i="1" l="1"/>
  <c r="K73" i="1"/>
  <c r="K14" i="1"/>
  <c r="K10" i="1"/>
  <c r="K3" i="1"/>
  <c r="K13" i="1" l="1"/>
  <c r="CB87" i="2"/>
  <c r="A9" i="2"/>
  <c r="A4" i="2"/>
  <c r="A3" i="2"/>
  <c r="B3" i="1"/>
  <c r="B4" i="1"/>
  <c r="B5" i="1"/>
  <c r="B9" i="1"/>
</calcChain>
</file>

<file path=xl/sharedStrings.xml><?xml version="1.0" encoding="utf-8"?>
<sst xmlns="http://schemas.openxmlformats.org/spreadsheetml/2006/main" count="697" uniqueCount="345">
  <si>
    <t>Member Number</t>
  </si>
  <si>
    <t>Member Name</t>
  </si>
  <si>
    <t>Campaign Star</t>
  </si>
  <si>
    <t>Total Miles</t>
  </si>
  <si>
    <t xml:space="preserve"> Enrolled</t>
  </si>
  <si>
    <t xml:space="preserve"> Patch</t>
  </si>
  <si>
    <t>3,000 Miles</t>
  </si>
  <si>
    <t>5,000 Miles</t>
  </si>
  <si>
    <t>10,000 Miles</t>
  </si>
  <si>
    <t>15,000 Miles</t>
  </si>
  <si>
    <t>20,000 Miles</t>
  </si>
  <si>
    <t>25,000 Miles</t>
  </si>
  <si>
    <t>30,000 Miles</t>
  </si>
  <si>
    <t>Iron Cheek</t>
  </si>
  <si>
    <t>FM-7830</t>
  </si>
  <si>
    <t>FM-8480</t>
  </si>
  <si>
    <t>FM-8662</t>
  </si>
  <si>
    <t>NC 15-5</t>
  </si>
  <si>
    <t>FM-11848</t>
  </si>
  <si>
    <t>FM-13429</t>
  </si>
  <si>
    <t>Robert "Grom" Moore</t>
  </si>
  <si>
    <t>Cameron "Rainman" Harbison</t>
  </si>
  <si>
    <t>FM-14552</t>
  </si>
  <si>
    <t>Joseph "Doclock" Lockerby</t>
  </si>
  <si>
    <t>Total Miles Logged</t>
  </si>
  <si>
    <t>2014 RWP Mileage</t>
  </si>
  <si>
    <t>2015 RWP Mileage</t>
  </si>
  <si>
    <t xml:space="preserve">Iron Butt </t>
  </si>
  <si>
    <t>2016 RWP Mileage</t>
  </si>
  <si>
    <t>RWP Year Totals</t>
  </si>
  <si>
    <t>FM-15813</t>
  </si>
  <si>
    <t>Tim "Cajun" Rivet</t>
  </si>
  <si>
    <t>DALE "Peacemaker" FATER</t>
  </si>
  <si>
    <t xml:space="preserve"> </t>
  </si>
  <si>
    <t>AUX-13429</t>
  </si>
  <si>
    <t>Kelly "Nitro" Moore</t>
  </si>
  <si>
    <t>SUP-965</t>
  </si>
  <si>
    <t>Mike "Nutti Professor" Doughty</t>
  </si>
  <si>
    <t>Chris "Hot Sauce" Rivet</t>
  </si>
  <si>
    <t>AUX-15813</t>
  </si>
  <si>
    <t>NC</t>
  </si>
  <si>
    <t>TN</t>
  </si>
  <si>
    <t>WV</t>
  </si>
  <si>
    <t>MD</t>
  </si>
  <si>
    <t>2017 RWP Mileage</t>
  </si>
  <si>
    <t>FM-18730</t>
  </si>
  <si>
    <t>Robert "Striker" Bryson</t>
  </si>
  <si>
    <t>WV 37-2</t>
  </si>
  <si>
    <t>35,000 Miles</t>
  </si>
  <si>
    <t>40,000 Miles</t>
  </si>
  <si>
    <t>FM-13854</t>
  </si>
  <si>
    <t>Kenneth "Doc" King</t>
  </si>
  <si>
    <t>FM-19162</t>
  </si>
  <si>
    <t>MD 40-1</t>
  </si>
  <si>
    <t>FM-16569</t>
  </si>
  <si>
    <t>Greg "Bandit" Courtney</t>
  </si>
  <si>
    <t>KY 1-1</t>
  </si>
  <si>
    <t>Sylbert (Bret) "J12" Jackson-Smith</t>
  </si>
  <si>
    <t>FM-19667</t>
  </si>
  <si>
    <t>Joseph "DocLock" Lockerby</t>
  </si>
  <si>
    <t>FM-19776</t>
  </si>
  <si>
    <t>Vincent "Streamer" Eberhart</t>
  </si>
  <si>
    <t>2018 RWP Mileage</t>
  </si>
  <si>
    <t>FM-11242</t>
  </si>
  <si>
    <t>Chris "Backfire" Witte</t>
  </si>
  <si>
    <t>Louis "Babalou" Johnson</t>
  </si>
  <si>
    <t>SUP-1153</t>
  </si>
  <si>
    <t>SUP-1163</t>
  </si>
  <si>
    <t>Lorna "Shatze" King</t>
  </si>
  <si>
    <t>AUX-14552</t>
  </si>
  <si>
    <t>45,000 Miles</t>
  </si>
  <si>
    <t>50,000 Miles</t>
  </si>
  <si>
    <t>FM-21290</t>
  </si>
  <si>
    <t>Irvin "Reaper" Brooks</t>
  </si>
  <si>
    <t>TN 18-1</t>
  </si>
  <si>
    <t>NC 15-1</t>
  </si>
  <si>
    <t>R2R</t>
  </si>
  <si>
    <t>William "Freeze" Skala</t>
  </si>
  <si>
    <t>Louis "Babalou" Johnston</t>
  </si>
  <si>
    <t>AUX-8662</t>
  </si>
  <si>
    <t>2019 RWP Mileage</t>
  </si>
  <si>
    <t>Crystal"Wild Thang"Fater</t>
  </si>
  <si>
    <t>FM-22230</t>
  </si>
  <si>
    <t>Matthew"Warrior Chief"Anderson</t>
  </si>
  <si>
    <t>Crystal "Wild Thang" Fater</t>
  </si>
  <si>
    <t>FM-20643</t>
  </si>
  <si>
    <t>NC 15-4</t>
  </si>
  <si>
    <t>FM-22595</t>
  </si>
  <si>
    <t>Carol "Psycho" Landers</t>
  </si>
  <si>
    <t>AUX-16738</t>
  </si>
  <si>
    <t>Dominga "Miss WIWI" Taveras De Santana</t>
  </si>
  <si>
    <t>Fransisco "Bori" Santana</t>
  </si>
  <si>
    <t>FM-16738</t>
  </si>
  <si>
    <t>Road Captain</t>
  </si>
  <si>
    <t>TG/Sweep</t>
  </si>
  <si>
    <t>Total Mileage</t>
  </si>
  <si>
    <t>Incedent Free</t>
  </si>
  <si>
    <t>Date</t>
  </si>
  <si>
    <t>Event Name</t>
  </si>
  <si>
    <t xml:space="preserve">Number of Riders (Bikes) </t>
  </si>
  <si>
    <t>FM-22999</t>
  </si>
  <si>
    <t>Shirlie "Cougar" Anders</t>
  </si>
  <si>
    <t>Ryan "BDT" Landers</t>
  </si>
  <si>
    <t>Shirley "Cougar" Anders</t>
  </si>
  <si>
    <t>Roger "Rudyee" Lowry</t>
  </si>
  <si>
    <t>SUP-1449</t>
  </si>
  <si>
    <t>Matthew "Warrior Chief" Anderson</t>
  </si>
  <si>
    <t>FM-23500</t>
  </si>
  <si>
    <t>FM-23640</t>
  </si>
  <si>
    <t>FM-23658</t>
  </si>
  <si>
    <t>Michael "Yankee" Guyette</t>
  </si>
  <si>
    <t>Lyde "Boogie" Andrews</t>
  </si>
  <si>
    <t>SUP-1515</t>
  </si>
  <si>
    <t>Tracey "Rogue" Guyette</t>
  </si>
  <si>
    <t>Incident</t>
  </si>
  <si>
    <t>2020 RWP Mileage</t>
  </si>
  <si>
    <t>27-1 "Ride To Remember"</t>
  </si>
  <si>
    <t>FM-24188</t>
  </si>
  <si>
    <t>William "Hooker" Eagen</t>
  </si>
  <si>
    <t>FM-24311</t>
  </si>
  <si>
    <t>Y</t>
  </si>
  <si>
    <t>FM-13625</t>
  </si>
  <si>
    <t>Robert "Rally Sport" Sloan</t>
  </si>
  <si>
    <t>FM-24260</t>
  </si>
  <si>
    <t>Elizabeth "Pika" Jones</t>
  </si>
  <si>
    <t>Rainman</t>
  </si>
  <si>
    <t>FM-24670</t>
  </si>
  <si>
    <t>Tavaris "Alpha" Jones</t>
  </si>
  <si>
    <t>Kenneth "WarHorse" Hammond</t>
  </si>
  <si>
    <t>FM-24701</t>
  </si>
  <si>
    <t>Kenneth "Warhorse" Hammond</t>
  </si>
  <si>
    <t>SUP-1641</t>
  </si>
  <si>
    <t>Kelly "Minnesota" Jablonski</t>
  </si>
  <si>
    <t>Amy "Luna" Hammond</t>
  </si>
  <si>
    <t>AUX-24701</t>
  </si>
  <si>
    <t>55,000 Miles</t>
  </si>
  <si>
    <t>60000 Miles</t>
  </si>
  <si>
    <t>CVMA®  Sanctioned Events</t>
  </si>
  <si>
    <t>Va CVMA®  Sanctioned Events</t>
  </si>
  <si>
    <r>
      <t>Two Va CVMA</t>
    </r>
    <r>
      <rPr>
        <vertAlign val="superscript"/>
        <sz val="11"/>
        <color rgb="FF000000"/>
        <rFont val="Times New Roman"/>
        <family val="1"/>
      </rPr>
      <t>®</t>
    </r>
    <r>
      <rPr>
        <sz val="11"/>
        <color rgb="FF000000"/>
        <rFont val="Times New Roman"/>
        <family val="1"/>
      </rPr>
      <t xml:space="preserve">  Sanctioned Events</t>
    </r>
  </si>
  <si>
    <t>FM-25439</t>
  </si>
  <si>
    <t>Harold "Nobody" Ring</t>
  </si>
  <si>
    <t>SUP-1106</t>
  </si>
  <si>
    <t>William "CAPT Crunch" Ortiz</t>
  </si>
  <si>
    <t>SAUX-1106</t>
  </si>
  <si>
    <t>Elianette "Roses" Robles</t>
  </si>
  <si>
    <t>MD 40-2</t>
  </si>
  <si>
    <t>2021 RWP Mileage</t>
  </si>
  <si>
    <t xml:space="preserve">27-2 Bull Run III </t>
  </si>
  <si>
    <t xml:space="preserve">VA State Meeting </t>
  </si>
  <si>
    <t>AUX-11848</t>
  </si>
  <si>
    <t>Karen "Happy Hippie" Headrick</t>
  </si>
  <si>
    <t>Robert "Rallysport" Sloan</t>
  </si>
  <si>
    <t>John "Airborne" Bright</t>
  </si>
  <si>
    <t>FM-26448</t>
  </si>
  <si>
    <t>Ryan "Tripwire" Lair</t>
  </si>
  <si>
    <t>FM-26809</t>
  </si>
  <si>
    <t>AUX-24311</t>
  </si>
  <si>
    <t>Gloria "Momdukes" Brooks</t>
  </si>
  <si>
    <t>27-4 Blue Ridge Thunder</t>
  </si>
  <si>
    <t>27-9 1st Annual Poker Run</t>
  </si>
  <si>
    <t>Alternate CVMA®</t>
  </si>
  <si>
    <t>NC15-4</t>
  </si>
  <si>
    <t>VA 27-3</t>
  </si>
  <si>
    <t>VA 27-9</t>
  </si>
  <si>
    <t>VA 27-2</t>
  </si>
  <si>
    <t xml:space="preserve">VA 27-3 </t>
  </si>
  <si>
    <t>VA 27-4</t>
  </si>
  <si>
    <t>WV 37-4</t>
  </si>
  <si>
    <t>VA 27-1</t>
  </si>
  <si>
    <t>VA 27-7</t>
  </si>
  <si>
    <t>FL 20-13</t>
  </si>
  <si>
    <t>WV 37-3</t>
  </si>
  <si>
    <t>SC 34-1</t>
  </si>
  <si>
    <t>TN 18-2</t>
  </si>
  <si>
    <t>Reaper</t>
  </si>
  <si>
    <t xml:space="preserve">27-8 Poker Run  </t>
  </si>
  <si>
    <t>R2R 21</t>
  </si>
  <si>
    <t xml:space="preserve"> RSR 19</t>
  </si>
  <si>
    <t>SC 34-4</t>
  </si>
  <si>
    <t xml:space="preserve"> R2R 19</t>
  </si>
  <si>
    <t>AUX-26448</t>
  </si>
  <si>
    <t>R2R21</t>
  </si>
  <si>
    <t>Jeremy "Grease Monkey" Woodard</t>
  </si>
  <si>
    <t>SUP-1844</t>
  </si>
  <si>
    <t>Machelle "HH6" Bright</t>
  </si>
  <si>
    <t>NC 15-4A</t>
  </si>
  <si>
    <t>2022 RWP Mileage</t>
  </si>
  <si>
    <r>
      <t>2022 CVMA</t>
    </r>
    <r>
      <rPr>
        <vertAlign val="superscript"/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 Nationals</t>
    </r>
  </si>
  <si>
    <t>2022 Region 2 Regionals</t>
  </si>
  <si>
    <t>22 Jan 22 MD 40-2 Frozen Chrome</t>
  </si>
  <si>
    <t xml:space="preserve">15 Jan 22 FL 20 15th Anniversery </t>
  </si>
  <si>
    <t>MD 40-2 Frozen Chrome</t>
  </si>
  <si>
    <t>FM-11393</t>
  </si>
  <si>
    <t>Marshall "Doc" Hartless</t>
  </si>
  <si>
    <t>Joey "MAX" Klingman</t>
  </si>
  <si>
    <t>FM-1823</t>
  </si>
  <si>
    <t>FM-18223</t>
  </si>
  <si>
    <t>Aaron "Natural Boy" Davis</t>
  </si>
  <si>
    <t>FM-20313</t>
  </si>
  <si>
    <t>FM-26286</t>
  </si>
  <si>
    <t>Randy "AGONY" Burlock</t>
  </si>
  <si>
    <t>Jeremiah "WALLY" Wallace</t>
  </si>
  <si>
    <t>FM-27303</t>
  </si>
  <si>
    <t>Larry "GOOTCH" Gootee</t>
  </si>
  <si>
    <t>FM-27304</t>
  </si>
  <si>
    <t>Robert "Grizzly" Estes</t>
  </si>
  <si>
    <t>FM-28075</t>
  </si>
  <si>
    <t>SUX-24282</t>
  </si>
  <si>
    <t>Samantha "SKS" Williams</t>
  </si>
  <si>
    <t>12 Mar 22 SC 34-1 Spring Ride</t>
  </si>
  <si>
    <t>Doc (King)</t>
  </si>
  <si>
    <t>New Kent Winery</t>
  </si>
  <si>
    <t>Prieces BBQ</t>
  </si>
  <si>
    <t>6 Mar 22 New Kent Winery Ride</t>
  </si>
  <si>
    <t>5 Mar 22 Preices BBQ Ride</t>
  </si>
  <si>
    <t>27-10 Poker Run Manassass VA</t>
  </si>
  <si>
    <t>GROM</t>
  </si>
  <si>
    <t>VA 27-10 Sanctioned Ride</t>
  </si>
  <si>
    <t>Warrior Chief</t>
  </si>
  <si>
    <t>NC 15-1 Sanctioned Ride</t>
  </si>
  <si>
    <t>19 Mar 22 NC 15-1 Sanctioned Ride</t>
  </si>
  <si>
    <t>Flavia "Bayeux" Anderson</t>
  </si>
  <si>
    <t>9 Apr 22 GA 25-5 Poker Run</t>
  </si>
  <si>
    <t>Hooker</t>
  </si>
  <si>
    <t>Grom</t>
  </si>
  <si>
    <t>27-7 2nd Annual Poker Run</t>
  </si>
  <si>
    <t>9 Apr 22 FL 20-7 K-9 Poker Run</t>
  </si>
  <si>
    <t>VA 27-7 Sanctioned Ride</t>
  </si>
  <si>
    <t>FL 20 15th Anniversery Gathering</t>
  </si>
  <si>
    <t>GA 25-5 Poker Run</t>
  </si>
  <si>
    <t>FL 20-7 K-9 Poker Run</t>
  </si>
  <si>
    <t>VA 27-11 Sanctioned Ride</t>
  </si>
  <si>
    <t>27-11 Poker Run  23 Apr 22</t>
  </si>
  <si>
    <t>Jason "Joker" Williams</t>
  </si>
  <si>
    <t>FM-28301</t>
  </si>
  <si>
    <t>Ronald "Mad-dog" Buchanan</t>
  </si>
  <si>
    <t>FM-28321</t>
  </si>
  <si>
    <t>AUX-28301</t>
  </si>
  <si>
    <t>Maryann "Toots" Buchanan</t>
  </si>
  <si>
    <t>Blue Awareness Poker Run 30 Apr 22</t>
  </si>
  <si>
    <t>Micheal "Lewe" Lewis</t>
  </si>
  <si>
    <t>Blue Awareness Poker Run</t>
  </si>
  <si>
    <t>DE 50-1 Poker Run</t>
  </si>
  <si>
    <t>14 May 22 DC 53-1 Monumental Poker Run (Sanctioned)</t>
  </si>
  <si>
    <t>DC 53-1 Poker Run</t>
  </si>
  <si>
    <t>FM28612</t>
  </si>
  <si>
    <t>FM28613</t>
  </si>
  <si>
    <t>Christopher "Bird Dawg" Erwin</t>
  </si>
  <si>
    <t>Jeanpierre "Dozer" Ampuero</t>
  </si>
  <si>
    <t>FM-25967</t>
  </si>
  <si>
    <t>FM-25968</t>
  </si>
  <si>
    <t>Carl "Duke" Dye</t>
  </si>
  <si>
    <t>Christina "Fuego" Dye</t>
  </si>
  <si>
    <t>Steven "Scooter" Scott</t>
  </si>
  <si>
    <t>FM-25330</t>
  </si>
  <si>
    <t>Francis "Knuckles" Biondo</t>
  </si>
  <si>
    <t xml:space="preserve">21 May 22 MD State Meeting (Sanctioned) </t>
  </si>
  <si>
    <t>DE 50-1 Poker Run 30 Apr 22 (Sanctioned)</t>
  </si>
  <si>
    <t>28 May 22 Ride to the Wall (Sanctioned)</t>
  </si>
  <si>
    <t>DC 53 Ride to the Wall</t>
  </si>
  <si>
    <t>MD 40</t>
  </si>
  <si>
    <t>Ride for Sierra</t>
  </si>
  <si>
    <t>FM-28831</t>
  </si>
  <si>
    <t>Juan "Cholo" Pasadas</t>
  </si>
  <si>
    <t>FM28831</t>
  </si>
  <si>
    <t>VA 27-1 Ride to Remember</t>
  </si>
  <si>
    <t>Reaper/GROM</t>
  </si>
  <si>
    <t>18 June 22 VCON Poker Run</t>
  </si>
  <si>
    <t>VCON Poker Run</t>
  </si>
  <si>
    <t>25 June 22 Yorktown ride J12</t>
  </si>
  <si>
    <t>6 June 22 Ride for Sierra</t>
  </si>
  <si>
    <t>26 Mar 22 GA 25-3 Shamrock Fest</t>
  </si>
  <si>
    <t>Yorktown Run</t>
  </si>
  <si>
    <t>J12</t>
  </si>
  <si>
    <t>Bandit</t>
  </si>
  <si>
    <t>2022 Nationals</t>
  </si>
  <si>
    <t>22-26 Jun 22</t>
  </si>
  <si>
    <t>2-26 Jun 22</t>
  </si>
  <si>
    <t>KY Nat</t>
  </si>
  <si>
    <t>VA 27-10</t>
  </si>
  <si>
    <t>DC</t>
  </si>
  <si>
    <t>Cheran "Wheeezy" Lockerby</t>
  </si>
  <si>
    <t>DC53-1</t>
  </si>
  <si>
    <t>DC 53-1</t>
  </si>
  <si>
    <t>8 Jul 22 PA22-10 Gettysburg Bike Week (Sanctioned)</t>
  </si>
  <si>
    <t>16 July 22 Tech for Troops</t>
  </si>
  <si>
    <t>PA 22-1 Annual Ride (Sanctioned)</t>
  </si>
  <si>
    <t>Yankee</t>
  </si>
  <si>
    <t>Tech for Troops</t>
  </si>
  <si>
    <t>PA 22-1</t>
  </si>
  <si>
    <t>23 July 22 VA 27-2 and WV 34-1 (Sanctioned Events)</t>
  </si>
  <si>
    <t>23 Jul 22 Region lll Rally Conway NH (Sanctioned)</t>
  </si>
  <si>
    <t>30 July 22 Freedom Riders event</t>
  </si>
  <si>
    <t>Chapter Ride</t>
  </si>
  <si>
    <t>FM-24942</t>
  </si>
  <si>
    <t>Michael "P.Y.T." Jackson</t>
  </si>
  <si>
    <t>FM-25238</t>
  </si>
  <si>
    <t>Alexander "LOBO" Cruz</t>
  </si>
  <si>
    <t>FM-29043</t>
  </si>
  <si>
    <t>Brian "Scout" Harte</t>
  </si>
  <si>
    <t>William "Buckle" Alvarez</t>
  </si>
  <si>
    <t>FM-29046</t>
  </si>
  <si>
    <t>FM-29204</t>
  </si>
  <si>
    <t>Stephen "Shark" Burks</t>
  </si>
  <si>
    <t>FM-29320</t>
  </si>
  <si>
    <t>Micheal "KUMA" Losoya</t>
  </si>
  <si>
    <t>FM-29350</t>
  </si>
  <si>
    <t>Brian "ROIDBERG" Rydberg</t>
  </si>
  <si>
    <t>FM-29351</t>
  </si>
  <si>
    <t>Jorge "EAD" Ruizchange</t>
  </si>
  <si>
    <t>FM-10570</t>
  </si>
  <si>
    <t>Robert "Ruffneck" Premo</t>
  </si>
  <si>
    <t>FM-24282</t>
  </si>
  <si>
    <t>Daniel "Early Bird" Peters</t>
  </si>
  <si>
    <t>Pamela "Flash" Ireland</t>
  </si>
  <si>
    <t>AUX-22230</t>
  </si>
  <si>
    <t>SUP-1995</t>
  </si>
  <si>
    <t>SUP-1996</t>
  </si>
  <si>
    <t>AUX-10570</t>
  </si>
  <si>
    <t>Jessica "Kicks" Premo</t>
  </si>
  <si>
    <t>AUX-19667</t>
  </si>
  <si>
    <t>AUX-27303</t>
  </si>
  <si>
    <t>Christina "Warden" Wallace</t>
  </si>
  <si>
    <t>AUX-28831</t>
  </si>
  <si>
    <t>Jennifer "Jenny" Posadas</t>
  </si>
  <si>
    <t>6 Aug 22 Chapter Ride</t>
  </si>
  <si>
    <t>13 Aug 22 Chapter Picnic Ride</t>
  </si>
  <si>
    <t>AUX-24282</t>
  </si>
  <si>
    <t>13 Aug 22 Teacy Taliaferro Poker run</t>
  </si>
  <si>
    <t>13 Aug 22 NC 15-11 (Sanctioned) Ride</t>
  </si>
  <si>
    <t>NC 15-11 Sanctioned Ride</t>
  </si>
  <si>
    <t>14 Aug 22  Chapter   breakfast Ride</t>
  </si>
  <si>
    <t>Chapter Breakfast Ride</t>
  </si>
  <si>
    <t>VA 27-4 Sanctioned Ride</t>
  </si>
  <si>
    <t>28 Aug 22 Chesterfirld Parade</t>
  </si>
  <si>
    <t>18 Sep 22 Chapter Ride</t>
  </si>
  <si>
    <t xml:space="preserve">Chapter Ride </t>
  </si>
  <si>
    <t>2-4 Sept 22 KY 1-1 Sanctioned Ride</t>
  </si>
  <si>
    <t>KY 1-1 Sanctioned Ride</t>
  </si>
  <si>
    <t>2-4 Sep 22</t>
  </si>
  <si>
    <t>Tonya "Chilly" Jackson-Smith</t>
  </si>
  <si>
    <t>VA State 22</t>
  </si>
  <si>
    <t>VA 27 State 21</t>
  </si>
  <si>
    <t xml:space="preserve">VA Sate Meeting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</si>
</sst>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/dd/yy"/>
    <numFmt numFmtId="165" formatCode="[$-409]d\-mmm\-yy;@"/>
  </numFmts>
  <fonts count="16" x14ac:knownFonts="1">
    <font>
      <sz val="11"/>
      <color rgb="FF000000"/>
      <name val="Calibri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color rgb="FF000000"/>
      <name val="Times New Roman"/>
      <family val="1"/>
    </font>
    <font>
      <sz val="10"/>
      <name val="Arial"/>
      <family val="2"/>
    </font>
    <font>
      <sz val="12"/>
      <color rgb="FF222222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1"/>
      <color rgb="FF000000"/>
      <name val="Calibri"/>
    </font>
    <font>
      <u/>
      <sz val="12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rgb="FF9BBB59"/>
        <bgColor rgb="FF9BBB59"/>
      </patternFill>
    </fill>
    <fill>
      <patternFill patternType="solid">
        <fgColor rgb="FFFBD4B4"/>
        <bgColor rgb="FFFBD4B4"/>
      </patternFill>
    </fill>
    <fill>
      <patternFill patternType="solid">
        <fgColor rgb="FF92D050"/>
        <bgColor rgb="FF92D050"/>
      </patternFill>
    </fill>
    <fill>
      <patternFill patternType="solid">
        <fgColor rgb="FFEEECE1"/>
        <bgColor rgb="FFEEECE1"/>
      </patternFill>
    </fill>
    <fill>
      <patternFill patternType="solid">
        <fgColor rgb="FF4BACC6"/>
        <bgColor rgb="FF4BACC6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9" tint="0.59999389629810485"/>
        <bgColor rgb="FF92D050"/>
      </patternFill>
    </fill>
    <fill>
      <patternFill patternType="solid">
        <fgColor theme="7" tint="0.59999389629810485"/>
        <bgColor rgb="FF92D050"/>
      </patternFill>
    </fill>
    <fill>
      <patternFill patternType="solid">
        <fgColor rgb="FF4BACC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rgb="FF4BACC6"/>
        <bgColor rgb="FFEEECE1"/>
      </patternFill>
    </fill>
  </fills>
  <borders count="10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9" fillId="0" borderId="0"/>
    <xf numFmtId="9" fontId="14" fillId="0" borderId="0" applyFont="0" applyFill="0" applyBorder="0" applyAlignment="0" applyProtection="0"/>
  </cellStyleXfs>
  <cellXfs count="33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13" borderId="0" xfId="0" applyFont="1" applyFill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4" fillId="5" borderId="19" xfId="2" applyFont="1" applyFill="1" applyBorder="1" applyAlignment="1">
      <alignment horizontal="center" textRotation="90" wrapText="1"/>
    </xf>
    <xf numFmtId="0" fontId="4" fillId="0" borderId="0" xfId="0" applyFont="1"/>
    <xf numFmtId="0" fontId="5" fillId="0" borderId="0" xfId="0" applyFont="1"/>
    <xf numFmtId="0" fontId="4" fillId="0" borderId="21" xfId="0" applyFont="1" applyFill="1" applyBorder="1" applyAlignment="1">
      <alignment horizontal="left"/>
    </xf>
    <xf numFmtId="0" fontId="4" fillId="0" borderId="41" xfId="0" applyFont="1" applyFill="1" applyBorder="1"/>
    <xf numFmtId="0" fontId="3" fillId="0" borderId="0" xfId="0" applyFont="1" applyFill="1"/>
    <xf numFmtId="0" fontId="5" fillId="0" borderId="21" xfId="0" applyFont="1" applyFill="1" applyBorder="1"/>
    <xf numFmtId="15" fontId="4" fillId="0" borderId="21" xfId="0" applyNumberFormat="1" applyFont="1" applyFill="1" applyBorder="1" applyAlignment="1">
      <alignment horizontal="left" vertical="center"/>
    </xf>
    <xf numFmtId="15" fontId="4" fillId="0" borderId="21" xfId="0" applyNumberFormat="1" applyFont="1" applyFill="1" applyBorder="1"/>
    <xf numFmtId="0" fontId="4" fillId="0" borderId="21" xfId="0" applyFont="1" applyFill="1" applyBorder="1"/>
    <xf numFmtId="0" fontId="4" fillId="0" borderId="7" xfId="0" applyFont="1" applyFill="1" applyBorder="1" applyAlignment="1">
      <alignment horizontal="left"/>
    </xf>
    <xf numFmtId="0" fontId="4" fillId="0" borderId="13" xfId="0" applyFont="1" applyFill="1" applyBorder="1" applyAlignment="1">
      <alignment horizontal="center"/>
    </xf>
    <xf numFmtId="0" fontId="1" fillId="0" borderId="0" xfId="0" applyFont="1" applyFill="1"/>
    <xf numFmtId="0" fontId="4" fillId="0" borderId="10" xfId="0" applyFont="1" applyFill="1" applyBorder="1" applyAlignment="1">
      <alignment horizontal="left"/>
    </xf>
    <xf numFmtId="0" fontId="4" fillId="0" borderId="13" xfId="0" applyFont="1" applyFill="1" applyBorder="1"/>
    <xf numFmtId="15" fontId="4" fillId="0" borderId="8" xfId="0" applyNumberFormat="1" applyFont="1" applyFill="1" applyBorder="1"/>
    <xf numFmtId="0" fontId="4" fillId="0" borderId="13" xfId="0" applyFont="1" applyFill="1" applyBorder="1" applyAlignment="1">
      <alignment horizontal="left"/>
    </xf>
    <xf numFmtId="0" fontId="5" fillId="0" borderId="13" xfId="0" applyFont="1" applyFill="1" applyBorder="1"/>
    <xf numFmtId="0" fontId="4" fillId="0" borderId="37" xfId="0" applyFont="1" applyFill="1" applyBorder="1"/>
    <xf numFmtId="15" fontId="4" fillId="0" borderId="8" xfId="0" applyNumberFormat="1" applyFont="1" applyFill="1" applyBorder="1" applyAlignment="1">
      <alignment horizontal="left" vertical="center"/>
    </xf>
    <xf numFmtId="0" fontId="5" fillId="0" borderId="10" xfId="0" applyFont="1" applyFill="1" applyBorder="1"/>
    <xf numFmtId="0" fontId="4" fillId="0" borderId="24" xfId="0" applyFont="1" applyFill="1" applyBorder="1"/>
    <xf numFmtId="0" fontId="4" fillId="0" borderId="23" xfId="0" applyFont="1" applyFill="1" applyBorder="1"/>
    <xf numFmtId="0" fontId="5" fillId="0" borderId="13" xfId="1" applyFont="1" applyFill="1" applyBorder="1"/>
    <xf numFmtId="0" fontId="5" fillId="0" borderId="17" xfId="0" applyFont="1" applyFill="1" applyBorder="1"/>
    <xf numFmtId="0" fontId="4" fillId="0" borderId="20" xfId="0" applyFont="1" applyFill="1" applyBorder="1"/>
    <xf numFmtId="0" fontId="4" fillId="0" borderId="13" xfId="0" applyFont="1" applyFill="1" applyBorder="1" applyAlignment="1" applyProtection="1">
      <alignment horizontal="left"/>
      <protection locked="0"/>
    </xf>
    <xf numFmtId="0" fontId="4" fillId="0" borderId="13" xfId="0" applyFont="1" applyFill="1" applyBorder="1" applyAlignment="1">
      <alignment horizontal="right"/>
    </xf>
    <xf numFmtId="0" fontId="5" fillId="0" borderId="13" xfId="0" applyFont="1" applyFill="1" applyBorder="1" applyAlignment="1">
      <alignment horizontal="right"/>
    </xf>
    <xf numFmtId="0" fontId="5" fillId="0" borderId="13" xfId="1" quotePrefix="1" applyFont="1" applyFill="1" applyBorder="1"/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Border="1"/>
    <xf numFmtId="0" fontId="0" fillId="0" borderId="13" xfId="0" applyBorder="1" applyAlignment="1">
      <alignment horizontal="center" vertical="top" wrapText="1"/>
    </xf>
    <xf numFmtId="0" fontId="0" fillId="0" borderId="13" xfId="0" applyBorder="1" applyAlignment="1">
      <alignment vertical="top" wrapText="1"/>
    </xf>
    <xf numFmtId="15" fontId="4" fillId="0" borderId="0" xfId="0" applyNumberFormat="1" applyFont="1" applyFill="1" applyBorder="1" applyAlignment="1">
      <alignment horizontal="left" vertical="center"/>
    </xf>
    <xf numFmtId="0" fontId="4" fillId="0" borderId="21" xfId="0" applyFont="1" applyBorder="1"/>
    <xf numFmtId="14" fontId="0" fillId="0" borderId="13" xfId="0" applyNumberForma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164" fontId="4" fillId="0" borderId="13" xfId="0" applyNumberFormat="1" applyFont="1" applyFill="1" applyBorder="1"/>
    <xf numFmtId="0" fontId="5" fillId="0" borderId="13" xfId="0" applyFont="1" applyFill="1" applyBorder="1" applyAlignment="1">
      <alignment horizontal="center"/>
    </xf>
    <xf numFmtId="0" fontId="4" fillId="0" borderId="32" xfId="0" applyFont="1" applyFill="1" applyBorder="1"/>
    <xf numFmtId="165" fontId="4" fillId="0" borderId="24" xfId="0" applyNumberFormat="1" applyFont="1" applyFill="1" applyBorder="1" applyAlignment="1">
      <alignment horizontal="center" vertical="top"/>
    </xf>
    <xf numFmtId="165" fontId="4" fillId="0" borderId="26" xfId="0" applyNumberFormat="1" applyFont="1" applyFill="1" applyBorder="1" applyAlignment="1">
      <alignment horizontal="center" vertical="top"/>
    </xf>
    <xf numFmtId="0" fontId="4" fillId="0" borderId="13" xfId="0" applyNumberFormat="1" applyFont="1" applyFill="1" applyBorder="1"/>
    <xf numFmtId="0" fontId="4" fillId="0" borderId="47" xfId="0" applyFont="1" applyFill="1" applyBorder="1"/>
    <xf numFmtId="0" fontId="5" fillId="0" borderId="23" xfId="1" applyFont="1" applyFill="1" applyBorder="1"/>
    <xf numFmtId="0" fontId="5" fillId="0" borderId="40" xfId="1" quotePrefix="1" applyFont="1" applyFill="1" applyBorder="1"/>
    <xf numFmtId="0" fontId="4" fillId="0" borderId="31" xfId="0" applyFont="1" applyFill="1" applyBorder="1"/>
    <xf numFmtId="0" fontId="0" fillId="0" borderId="13" xfId="0" applyFill="1" applyBorder="1" applyAlignment="1">
      <alignment horizontal="center" vertical="top" wrapText="1"/>
    </xf>
    <xf numFmtId="0" fontId="0" fillId="0" borderId="13" xfId="0" applyBorder="1"/>
    <xf numFmtId="0" fontId="5" fillId="15" borderId="21" xfId="0" applyFont="1" applyFill="1" applyBorder="1"/>
    <xf numFmtId="0" fontId="4" fillId="15" borderId="21" xfId="0" applyFont="1" applyFill="1" applyBorder="1"/>
    <xf numFmtId="0" fontId="5" fillId="0" borderId="20" xfId="0" applyFont="1" applyFill="1" applyBorder="1" applyAlignment="1">
      <alignment horizontal="center"/>
    </xf>
    <xf numFmtId="15" fontId="4" fillId="0" borderId="24" xfId="0" applyNumberFormat="1" applyFont="1" applyFill="1" applyBorder="1" applyAlignment="1">
      <alignment horizontal="left" vertical="center"/>
    </xf>
    <xf numFmtId="15" fontId="4" fillId="0" borderId="13" xfId="3" applyNumberFormat="1" applyFont="1" applyFill="1" applyBorder="1" applyAlignment="1">
      <alignment horizontal="left" vertical="center"/>
    </xf>
    <xf numFmtId="15" fontId="4" fillId="0" borderId="17" xfId="3" applyNumberFormat="1" applyFont="1" applyFill="1" applyBorder="1" applyAlignment="1">
      <alignment horizontal="left" vertical="center"/>
    </xf>
    <xf numFmtId="0" fontId="4" fillId="0" borderId="16" xfId="0" applyFont="1" applyFill="1" applyBorder="1"/>
    <xf numFmtId="0" fontId="10" fillId="0" borderId="0" xfId="0" applyFont="1" applyFill="1"/>
    <xf numFmtId="165" fontId="4" fillId="0" borderId="6" xfId="0" applyNumberFormat="1" applyFont="1" applyFill="1" applyBorder="1" applyAlignment="1">
      <alignment horizontal="center" vertical="top"/>
    </xf>
    <xf numFmtId="165" fontId="4" fillId="0" borderId="7" xfId="0" applyNumberFormat="1" applyFont="1" applyFill="1" applyBorder="1" applyAlignment="1">
      <alignment horizontal="center" vertical="top"/>
    </xf>
    <xf numFmtId="165" fontId="4" fillId="0" borderId="13" xfId="0" applyNumberFormat="1" applyFont="1" applyFill="1" applyBorder="1" applyAlignment="1">
      <alignment horizontal="center" vertical="top"/>
    </xf>
    <xf numFmtId="165" fontId="4" fillId="0" borderId="8" xfId="0" applyNumberFormat="1" applyFont="1" applyFill="1" applyBorder="1" applyAlignment="1">
      <alignment horizontal="center" vertical="top"/>
    </xf>
    <xf numFmtId="165" fontId="4" fillId="0" borderId="10" xfId="0" applyNumberFormat="1" applyFont="1" applyFill="1" applyBorder="1" applyAlignment="1">
      <alignment horizontal="center" vertical="top"/>
    </xf>
    <xf numFmtId="165" fontId="4" fillId="0" borderId="9" xfId="0" applyNumberFormat="1" applyFont="1" applyFill="1" applyBorder="1" applyAlignment="1">
      <alignment horizontal="center" vertical="top"/>
    </xf>
    <xf numFmtId="165" fontId="4" fillId="0" borderId="16" xfId="0" applyNumberFormat="1" applyFont="1" applyFill="1" applyBorder="1" applyAlignment="1">
      <alignment horizontal="center" vertical="top"/>
    </xf>
    <xf numFmtId="165" fontId="4" fillId="0" borderId="21" xfId="0" applyNumberFormat="1" applyFont="1" applyFill="1" applyBorder="1" applyAlignment="1">
      <alignment horizontal="center" vertical="top"/>
    </xf>
    <xf numFmtId="165" fontId="4" fillId="0" borderId="17" xfId="0" applyNumberFormat="1" applyFont="1" applyFill="1" applyBorder="1" applyAlignment="1">
      <alignment horizontal="center" vertical="top"/>
    </xf>
    <xf numFmtId="165" fontId="4" fillId="0" borderId="0" xfId="0" applyNumberFormat="1" applyFont="1" applyFill="1" applyBorder="1" applyAlignment="1">
      <alignment horizontal="center" vertical="top"/>
    </xf>
    <xf numFmtId="165" fontId="4" fillId="0" borderId="23" xfId="0" applyNumberFormat="1" applyFont="1" applyFill="1" applyBorder="1" applyAlignment="1">
      <alignment horizontal="center" vertical="top"/>
    </xf>
    <xf numFmtId="165" fontId="4" fillId="0" borderId="37" xfId="0" applyNumberFormat="1" applyFont="1" applyFill="1" applyBorder="1" applyAlignment="1">
      <alignment horizontal="center" vertical="top"/>
    </xf>
    <xf numFmtId="165" fontId="4" fillId="0" borderId="20" xfId="0" applyNumberFormat="1" applyFont="1" applyFill="1" applyBorder="1" applyAlignment="1">
      <alignment horizontal="center" vertical="top"/>
    </xf>
    <xf numFmtId="165" fontId="4" fillId="0" borderId="47" xfId="0" applyNumberFormat="1" applyFont="1" applyFill="1" applyBorder="1" applyAlignment="1">
      <alignment horizontal="center" vertical="top"/>
    </xf>
    <xf numFmtId="165" fontId="4" fillId="0" borderId="11" xfId="0" applyNumberFormat="1" applyFont="1" applyFill="1" applyBorder="1" applyAlignment="1">
      <alignment horizontal="center" vertical="top"/>
    </xf>
    <xf numFmtId="165" fontId="3" fillId="0" borderId="13" xfId="0" applyNumberFormat="1" applyFont="1" applyFill="1" applyBorder="1" applyAlignment="1">
      <alignment horizontal="center" vertical="top"/>
    </xf>
    <xf numFmtId="165" fontId="3" fillId="0" borderId="21" xfId="0" applyNumberFormat="1" applyFont="1" applyFill="1" applyBorder="1" applyAlignment="1">
      <alignment horizontal="center" vertical="top"/>
    </xf>
    <xf numFmtId="165" fontId="4" fillId="0" borderId="14" xfId="0" applyNumberFormat="1" applyFont="1" applyFill="1" applyBorder="1" applyAlignment="1">
      <alignment horizontal="center" vertical="top"/>
    </xf>
    <xf numFmtId="165" fontId="4" fillId="0" borderId="18" xfId="0" applyNumberFormat="1" applyFont="1" applyFill="1" applyBorder="1" applyAlignment="1">
      <alignment horizontal="center" vertical="top"/>
    </xf>
    <xf numFmtId="165" fontId="4" fillId="0" borderId="42" xfId="0" applyNumberFormat="1" applyFont="1" applyFill="1" applyBorder="1" applyAlignment="1">
      <alignment horizontal="center" vertical="top"/>
    </xf>
    <xf numFmtId="165" fontId="4" fillId="0" borderId="25" xfId="0" applyNumberFormat="1" applyFont="1" applyFill="1" applyBorder="1" applyAlignment="1">
      <alignment horizontal="center" vertical="top"/>
    </xf>
    <xf numFmtId="165" fontId="4" fillId="0" borderId="25" xfId="3" applyNumberFormat="1" applyFont="1" applyFill="1" applyBorder="1" applyAlignment="1">
      <alignment horizontal="center" vertical="top"/>
    </xf>
    <xf numFmtId="165" fontId="4" fillId="0" borderId="17" xfId="3" applyNumberFormat="1" applyFont="1" applyFill="1" applyBorder="1" applyAlignment="1">
      <alignment horizontal="center" vertical="top"/>
    </xf>
    <xf numFmtId="165" fontId="4" fillId="0" borderId="17" xfId="0" applyNumberFormat="1" applyFont="1" applyBorder="1" applyAlignment="1">
      <alignment horizontal="center" vertical="top"/>
    </xf>
    <xf numFmtId="165" fontId="4" fillId="0" borderId="24" xfId="3" applyNumberFormat="1" applyFont="1" applyFill="1" applyBorder="1" applyAlignment="1">
      <alignment horizontal="center" vertical="top"/>
    </xf>
    <xf numFmtId="165" fontId="4" fillId="0" borderId="13" xfId="3" applyNumberFormat="1" applyFont="1" applyFill="1" applyBorder="1" applyAlignment="1">
      <alignment horizontal="center" vertical="top"/>
    </xf>
    <xf numFmtId="165" fontId="4" fillId="0" borderId="13" xfId="0" applyNumberFormat="1" applyFont="1" applyBorder="1" applyAlignment="1">
      <alignment horizontal="center" vertical="top"/>
    </xf>
    <xf numFmtId="165" fontId="4" fillId="0" borderId="20" xfId="3" applyNumberFormat="1" applyFont="1" applyFill="1" applyBorder="1" applyAlignment="1">
      <alignment horizontal="center" vertical="top"/>
    </xf>
    <xf numFmtId="165" fontId="4" fillId="0" borderId="40" xfId="0" applyNumberFormat="1" applyFont="1" applyFill="1" applyBorder="1" applyAlignment="1">
      <alignment horizontal="center" vertical="top"/>
    </xf>
    <xf numFmtId="165" fontId="4" fillId="0" borderId="20" xfId="0" applyNumberFormat="1" applyFont="1" applyBorder="1" applyAlignment="1">
      <alignment horizontal="center" vertical="top"/>
    </xf>
    <xf numFmtId="0" fontId="4" fillId="0" borderId="56" xfId="0" applyFont="1" applyFill="1" applyBorder="1"/>
    <xf numFmtId="0" fontId="0" fillId="0" borderId="0" xfId="0" applyAlignment="1">
      <alignment vertical="top"/>
    </xf>
    <xf numFmtId="0" fontId="11" fillId="0" borderId="13" xfId="0" applyFont="1" applyFill="1" applyBorder="1"/>
    <xf numFmtId="0" fontId="4" fillId="15" borderId="13" xfId="0" applyFont="1" applyFill="1" applyBorder="1"/>
    <xf numFmtId="0" fontId="4" fillId="0" borderId="52" xfId="0" applyFont="1" applyFill="1" applyBorder="1"/>
    <xf numFmtId="0" fontId="7" fillId="0" borderId="20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/>
    </xf>
    <xf numFmtId="0" fontId="1" fillId="0" borderId="13" xfId="0" applyFont="1" applyBorder="1" applyAlignment="1">
      <alignment wrapText="1"/>
    </xf>
    <xf numFmtId="0" fontId="4" fillId="0" borderId="13" xfId="0" applyFont="1" applyFill="1" applyBorder="1" applyAlignment="1">
      <alignment horizontal="right" vertical="top"/>
    </xf>
    <xf numFmtId="165" fontId="4" fillId="0" borderId="57" xfId="0" applyNumberFormat="1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right"/>
    </xf>
    <xf numFmtId="0" fontId="5" fillId="0" borderId="20" xfId="0" applyFont="1" applyFill="1" applyBorder="1"/>
    <xf numFmtId="0" fontId="5" fillId="0" borderId="20" xfId="0" applyFont="1" applyFill="1" applyBorder="1" applyAlignment="1">
      <alignment horizontal="right"/>
    </xf>
    <xf numFmtId="0" fontId="4" fillId="0" borderId="45" xfId="0" applyFont="1" applyFill="1" applyBorder="1"/>
    <xf numFmtId="0" fontId="1" fillId="0" borderId="0" xfId="0" applyFont="1" applyFill="1" applyBorder="1"/>
    <xf numFmtId="15" fontId="4" fillId="0" borderId="57" xfId="0" applyNumberFormat="1" applyFont="1" applyFill="1" applyBorder="1" applyAlignment="1">
      <alignment horizontal="left" vertical="center"/>
    </xf>
    <xf numFmtId="165" fontId="4" fillId="0" borderId="59" xfId="0" applyNumberFormat="1" applyFont="1" applyFill="1" applyBorder="1" applyAlignment="1">
      <alignment horizontal="center" vertical="top"/>
    </xf>
    <xf numFmtId="0" fontId="4" fillId="0" borderId="30" xfId="0" applyNumberFormat="1" applyFont="1" applyFill="1" applyBorder="1"/>
    <xf numFmtId="0" fontId="4" fillId="0" borderId="30" xfId="0" applyNumberFormat="1" applyFont="1" applyFill="1" applyBorder="1" applyAlignment="1">
      <alignment horizontal="right"/>
    </xf>
    <xf numFmtId="0" fontId="4" fillId="0" borderId="48" xfId="0" applyNumberFormat="1" applyFont="1" applyFill="1" applyBorder="1" applyAlignment="1">
      <alignment horizontal="right"/>
    </xf>
    <xf numFmtId="0" fontId="1" fillId="0" borderId="0" xfId="0" applyNumberFormat="1" applyFont="1" applyFill="1"/>
    <xf numFmtId="0" fontId="1" fillId="0" borderId="0" xfId="0" applyNumberFormat="1" applyFont="1"/>
    <xf numFmtId="0" fontId="4" fillId="0" borderId="6" xfId="0" applyFont="1" applyFill="1" applyBorder="1" applyAlignment="1">
      <alignment horizontal="center"/>
    </xf>
    <xf numFmtId="0" fontId="4" fillId="0" borderId="53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15" fontId="4" fillId="0" borderId="17" xfId="3" applyNumberFormat="1" applyFont="1" applyFill="1" applyBorder="1" applyAlignment="1">
      <alignment horizontal="center" vertical="center"/>
    </xf>
    <xf numFmtId="15" fontId="4" fillId="0" borderId="13" xfId="3" applyNumberFormat="1" applyFont="1" applyFill="1" applyBorder="1" applyAlignment="1">
      <alignment horizontal="center" vertical="center"/>
    </xf>
    <xf numFmtId="15" fontId="4" fillId="0" borderId="20" xfId="3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165" fontId="4" fillId="0" borderId="62" xfId="0" applyNumberFormat="1" applyFont="1" applyFill="1" applyBorder="1" applyAlignment="1">
      <alignment horizontal="center" vertical="top"/>
    </xf>
    <xf numFmtId="0" fontId="5" fillId="15" borderId="13" xfId="0" applyFont="1" applyFill="1" applyBorder="1"/>
    <xf numFmtId="0" fontId="5" fillId="15" borderId="13" xfId="1" applyFont="1" applyFill="1" applyBorder="1"/>
    <xf numFmtId="0" fontId="5" fillId="15" borderId="23" xfId="0" applyFont="1" applyFill="1" applyBorder="1"/>
    <xf numFmtId="0" fontId="0" fillId="0" borderId="13" xfId="0" applyBorder="1" applyAlignment="1">
      <alignment vertical="top"/>
    </xf>
    <xf numFmtId="0" fontId="5" fillId="15" borderId="10" xfId="0" applyFont="1" applyFill="1" applyBorder="1"/>
    <xf numFmtId="0" fontId="5" fillId="15" borderId="59" xfId="0" applyFont="1" applyFill="1" applyBorder="1"/>
    <xf numFmtId="0" fontId="5" fillId="15" borderId="21" xfId="1" applyFont="1" applyFill="1" applyBorder="1"/>
    <xf numFmtId="165" fontId="4" fillId="0" borderId="63" xfId="0" applyNumberFormat="1" applyFont="1" applyFill="1" applyBorder="1" applyAlignment="1">
      <alignment horizontal="center" vertical="top"/>
    </xf>
    <xf numFmtId="165" fontId="4" fillId="0" borderId="64" xfId="0" applyNumberFormat="1" applyFont="1" applyFill="1" applyBorder="1" applyAlignment="1">
      <alignment horizontal="center" vertical="top"/>
    </xf>
    <xf numFmtId="165" fontId="4" fillId="0" borderId="55" xfId="0" applyNumberFormat="1" applyFont="1" applyFill="1" applyBorder="1" applyAlignment="1">
      <alignment horizontal="center" vertical="top"/>
    </xf>
    <xf numFmtId="165" fontId="4" fillId="0" borderId="65" xfId="0" applyNumberFormat="1" applyFont="1" applyFill="1" applyBorder="1" applyAlignment="1">
      <alignment horizontal="center" vertical="top"/>
    </xf>
    <xf numFmtId="165" fontId="4" fillId="0" borderId="54" xfId="0" applyNumberFormat="1" applyFont="1" applyFill="1" applyBorder="1" applyAlignment="1">
      <alignment horizontal="center" vertical="top"/>
    </xf>
    <xf numFmtId="165" fontId="3" fillId="0" borderId="55" xfId="0" applyNumberFormat="1" applyFont="1" applyFill="1" applyBorder="1" applyAlignment="1">
      <alignment horizontal="center" vertical="top"/>
    </xf>
    <xf numFmtId="165" fontId="4" fillId="0" borderId="37" xfId="3" applyNumberFormat="1" applyFont="1" applyFill="1" applyBorder="1" applyAlignment="1">
      <alignment horizontal="center" vertical="top"/>
    </xf>
    <xf numFmtId="165" fontId="3" fillId="0" borderId="37" xfId="0" applyNumberFormat="1" applyFont="1" applyFill="1" applyBorder="1" applyAlignment="1">
      <alignment horizontal="center" vertical="top"/>
    </xf>
    <xf numFmtId="165" fontId="4" fillId="0" borderId="10" xfId="3" applyNumberFormat="1" applyFont="1" applyFill="1" applyBorder="1" applyAlignment="1">
      <alignment horizontal="center" vertical="top"/>
    </xf>
    <xf numFmtId="165" fontId="3" fillId="0" borderId="10" xfId="0" applyNumberFormat="1" applyFont="1" applyFill="1" applyBorder="1" applyAlignment="1">
      <alignment horizontal="center" vertical="top"/>
    </xf>
    <xf numFmtId="165" fontId="4" fillId="0" borderId="66" xfId="0" applyNumberFormat="1" applyFont="1" applyFill="1" applyBorder="1" applyAlignment="1">
      <alignment horizontal="center" vertical="top"/>
    </xf>
    <xf numFmtId="165" fontId="4" fillId="0" borderId="66" xfId="3" applyNumberFormat="1" applyFont="1" applyFill="1" applyBorder="1" applyAlignment="1">
      <alignment horizontal="center" vertical="top"/>
    </xf>
    <xf numFmtId="165" fontId="3" fillId="0" borderId="66" xfId="0" applyNumberFormat="1" applyFont="1" applyFill="1" applyBorder="1" applyAlignment="1">
      <alignment horizontal="center" vertical="top"/>
    </xf>
    <xf numFmtId="0" fontId="1" fillId="0" borderId="30" xfId="0" applyFont="1" applyFill="1" applyBorder="1"/>
    <xf numFmtId="0" fontId="4" fillId="0" borderId="54" xfId="0" applyFont="1" applyFill="1" applyBorder="1"/>
    <xf numFmtId="0" fontId="5" fillId="15" borderId="13" xfId="1" quotePrefix="1" applyFont="1" applyFill="1" applyBorder="1"/>
    <xf numFmtId="0" fontId="5" fillId="15" borderId="40" xfId="1" quotePrefix="1" applyFont="1" applyFill="1" applyBorder="1"/>
    <xf numFmtId="0" fontId="1" fillId="0" borderId="32" xfId="0" applyFont="1" applyBorder="1"/>
    <xf numFmtId="0" fontId="1" fillId="0" borderId="32" xfId="0" applyFont="1" applyBorder="1" applyAlignment="1">
      <alignment horizontal="center"/>
    </xf>
    <xf numFmtId="165" fontId="1" fillId="0" borderId="32" xfId="0" applyNumberFormat="1" applyFont="1" applyBorder="1" applyAlignment="1">
      <alignment horizontal="center"/>
    </xf>
    <xf numFmtId="0" fontId="1" fillId="0" borderId="69" xfId="0" applyFont="1" applyBorder="1"/>
    <xf numFmtId="0" fontId="1" fillId="0" borderId="44" xfId="0" applyFont="1" applyBorder="1" applyAlignment="1">
      <alignment horizontal="center"/>
    </xf>
    <xf numFmtId="0" fontId="4" fillId="0" borderId="44" xfId="0" applyFont="1" applyFill="1" applyBorder="1"/>
    <xf numFmtId="0" fontId="4" fillId="0" borderId="24" xfId="0" applyNumberFormat="1" applyFont="1" applyFill="1" applyBorder="1" applyAlignment="1">
      <alignment horizontal="right"/>
    </xf>
    <xf numFmtId="0" fontId="4" fillId="0" borderId="24" xfId="0" applyNumberFormat="1" applyFont="1" applyFill="1" applyBorder="1"/>
    <xf numFmtId="0" fontId="4" fillId="0" borderId="26" xfId="0" applyNumberFormat="1" applyFont="1" applyFill="1" applyBorder="1" applyAlignment="1">
      <alignment horizontal="right"/>
    </xf>
    <xf numFmtId="0" fontId="4" fillId="0" borderId="40" xfId="0" applyFont="1" applyFill="1" applyBorder="1"/>
    <xf numFmtId="0" fontId="4" fillId="16" borderId="70" xfId="2" applyFont="1" applyFill="1" applyBorder="1" applyAlignment="1">
      <alignment horizontal="center" textRotation="90" wrapText="1"/>
    </xf>
    <xf numFmtId="0" fontId="4" fillId="6" borderId="72" xfId="0" applyFont="1" applyFill="1" applyBorder="1" applyAlignment="1">
      <alignment horizontal="center"/>
    </xf>
    <xf numFmtId="0" fontId="4" fillId="0" borderId="36" xfId="0" applyFont="1" applyBorder="1" applyAlignment="1">
      <alignment horizontal="center" vertical="center" textRotation="90" wrapText="1"/>
    </xf>
    <xf numFmtId="0" fontId="4" fillId="10" borderId="19" xfId="0" applyFont="1" applyFill="1" applyBorder="1" applyAlignment="1">
      <alignment horizontal="center" textRotation="90" wrapText="1"/>
    </xf>
    <xf numFmtId="0" fontId="4" fillId="6" borderId="19" xfId="0" applyFont="1" applyFill="1" applyBorder="1" applyAlignment="1">
      <alignment horizontal="center" textRotation="90" wrapText="1"/>
    </xf>
    <xf numFmtId="0" fontId="4" fillId="8" borderId="71" xfId="0" applyFont="1" applyFill="1" applyBorder="1" applyAlignment="1">
      <alignment textRotation="90" wrapText="1"/>
    </xf>
    <xf numFmtId="0" fontId="4" fillId="9" borderId="46" xfId="0" applyFont="1" applyFill="1" applyBorder="1" applyAlignment="1">
      <alignment textRotation="90" wrapText="1"/>
    </xf>
    <xf numFmtId="0" fontId="4" fillId="12" borderId="46" xfId="0" applyFont="1" applyFill="1" applyBorder="1" applyAlignment="1">
      <alignment textRotation="90" wrapText="1"/>
    </xf>
    <xf numFmtId="0" fontId="4" fillId="0" borderId="51" xfId="0" applyFont="1" applyFill="1" applyBorder="1"/>
    <xf numFmtId="0" fontId="5" fillId="0" borderId="56" xfId="0" applyFont="1" applyBorder="1" applyAlignment="1">
      <alignment textRotation="90"/>
    </xf>
    <xf numFmtId="0" fontId="4" fillId="12" borderId="0" xfId="0" applyFont="1" applyFill="1" applyBorder="1" applyAlignment="1">
      <alignment textRotation="90" wrapText="1"/>
    </xf>
    <xf numFmtId="0" fontId="4" fillId="0" borderId="74" xfId="0" applyFont="1" applyFill="1" applyBorder="1"/>
    <xf numFmtId="0" fontId="11" fillId="0" borderId="21" xfId="0" applyFont="1" applyFill="1" applyBorder="1"/>
    <xf numFmtId="15" fontId="4" fillId="0" borderId="21" xfId="3" applyNumberFormat="1" applyFont="1" applyFill="1" applyBorder="1" applyAlignment="1">
      <alignment horizontal="left" vertical="center"/>
    </xf>
    <xf numFmtId="15" fontId="4" fillId="0" borderId="55" xfId="0" applyNumberFormat="1" applyFont="1" applyFill="1" applyBorder="1" applyAlignment="1">
      <alignment horizontal="left" vertical="center"/>
    </xf>
    <xf numFmtId="0" fontId="4" fillId="0" borderId="21" xfId="0" applyFont="1" applyFill="1" applyBorder="1" applyAlignment="1" applyProtection="1">
      <alignment horizontal="left"/>
      <protection locked="0"/>
    </xf>
    <xf numFmtId="0" fontId="5" fillId="0" borderId="13" xfId="0" applyFont="1" applyFill="1" applyBorder="1" applyAlignment="1">
      <alignment wrapText="1"/>
    </xf>
    <xf numFmtId="0" fontId="5" fillId="0" borderId="32" xfId="0" applyFont="1" applyFill="1" applyBorder="1" applyAlignment="1">
      <alignment wrapText="1"/>
    </xf>
    <xf numFmtId="0" fontId="4" fillId="10" borderId="53" xfId="0" applyFont="1" applyFill="1" applyBorder="1" applyAlignment="1">
      <alignment horizontal="center" textRotation="90" wrapText="1"/>
    </xf>
    <xf numFmtId="0" fontId="6" fillId="0" borderId="20" xfId="0" applyFont="1" applyBorder="1" applyAlignment="1">
      <alignment horizontal="center" wrapText="1"/>
    </xf>
    <xf numFmtId="0" fontId="4" fillId="4" borderId="58" xfId="2" applyNumberFormat="1" applyFont="1" applyFill="1" applyBorder="1" applyAlignment="1">
      <alignment horizontal="center" textRotation="90" wrapText="1"/>
    </xf>
    <xf numFmtId="0" fontId="4" fillId="4" borderId="53" xfId="2" applyFont="1" applyFill="1" applyBorder="1" applyAlignment="1">
      <alignment horizontal="center" textRotation="90" wrapText="1"/>
    </xf>
    <xf numFmtId="0" fontId="4" fillId="12" borderId="45" xfId="0" applyFont="1" applyFill="1" applyBorder="1" applyAlignment="1">
      <alignment textRotation="90" wrapText="1"/>
    </xf>
    <xf numFmtId="0" fontId="4" fillId="14" borderId="45" xfId="0" applyFont="1" applyFill="1" applyBorder="1" applyAlignment="1">
      <alignment textRotation="90" wrapText="1"/>
    </xf>
    <xf numFmtId="0" fontId="4" fillId="0" borderId="32" xfId="0" applyFont="1" applyBorder="1"/>
    <xf numFmtId="0" fontId="5" fillId="10" borderId="72" xfId="0" applyFont="1" applyFill="1" applyBorder="1" applyAlignment="1">
      <alignment wrapText="1"/>
    </xf>
    <xf numFmtId="0" fontId="1" fillId="0" borderId="0" xfId="0" applyFont="1" applyFill="1" applyAlignment="1">
      <alignment horizontal="center"/>
    </xf>
    <xf numFmtId="0" fontId="5" fillId="0" borderId="73" xfId="0" applyFont="1" applyFill="1" applyBorder="1" applyAlignment="1">
      <alignment wrapText="1"/>
    </xf>
    <xf numFmtId="0" fontId="4" fillId="0" borderId="0" xfId="0" applyFont="1" applyFill="1" applyBorder="1"/>
    <xf numFmtId="165" fontId="4" fillId="0" borderId="60" xfId="3" applyNumberFormat="1" applyFont="1" applyFill="1" applyBorder="1" applyAlignment="1">
      <alignment horizontal="center" vertical="top"/>
    </xf>
    <xf numFmtId="165" fontId="4" fillId="0" borderId="77" xfId="0" applyNumberFormat="1" applyFont="1" applyFill="1" applyBorder="1" applyAlignment="1">
      <alignment horizontal="center" vertical="top"/>
    </xf>
    <xf numFmtId="165" fontId="4" fillId="0" borderId="61" xfId="0" applyNumberFormat="1" applyFont="1" applyFill="1" applyBorder="1" applyAlignment="1">
      <alignment horizontal="center" vertical="top"/>
    </xf>
    <xf numFmtId="165" fontId="4" fillId="0" borderId="16" xfId="3" applyNumberFormat="1" applyFont="1" applyFill="1" applyBorder="1" applyAlignment="1">
      <alignment horizontal="center" vertical="top"/>
    </xf>
    <xf numFmtId="165" fontId="4" fillId="0" borderId="78" xfId="3" applyNumberFormat="1" applyFont="1" applyFill="1" applyBorder="1" applyAlignment="1">
      <alignment horizontal="center" vertical="top"/>
    </xf>
    <xf numFmtId="165" fontId="4" fillId="0" borderId="79" xfId="0" applyNumberFormat="1" applyFont="1" applyFill="1" applyBorder="1" applyAlignment="1">
      <alignment horizontal="center" vertical="top"/>
    </xf>
    <xf numFmtId="165" fontId="3" fillId="0" borderId="24" xfId="0" applyNumberFormat="1" applyFont="1" applyFill="1" applyBorder="1" applyAlignment="1">
      <alignment horizontal="center" vertical="top"/>
    </xf>
    <xf numFmtId="0" fontId="1" fillId="0" borderId="69" xfId="0" applyFont="1" applyBorder="1" applyAlignment="1">
      <alignment horizontal="center"/>
    </xf>
    <xf numFmtId="0" fontId="4" fillId="0" borderId="80" xfId="0" applyFont="1" applyFill="1" applyBorder="1"/>
    <xf numFmtId="0" fontId="4" fillId="0" borderId="81" xfId="0" applyFont="1" applyFill="1" applyBorder="1"/>
    <xf numFmtId="0" fontId="4" fillId="0" borderId="82" xfId="0" applyFont="1" applyFill="1" applyBorder="1"/>
    <xf numFmtId="0" fontId="4" fillId="0" borderId="83" xfId="0" applyFont="1" applyFill="1" applyBorder="1"/>
    <xf numFmtId="0" fontId="4" fillId="0" borderId="14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84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0" fontId="4" fillId="0" borderId="26" xfId="0" applyFont="1" applyFill="1" applyBorder="1" applyAlignment="1">
      <alignment horizontal="center"/>
    </xf>
    <xf numFmtId="15" fontId="4" fillId="0" borderId="25" xfId="3" applyNumberFormat="1" applyFont="1" applyFill="1" applyBorder="1" applyAlignment="1">
      <alignment horizontal="center" vertical="center"/>
    </xf>
    <xf numFmtId="15" fontId="4" fillId="0" borderId="24" xfId="3" applyNumberFormat="1" applyFont="1" applyFill="1" applyBorder="1" applyAlignment="1">
      <alignment horizontal="center" vertical="center"/>
    </xf>
    <xf numFmtId="15" fontId="4" fillId="0" borderId="26" xfId="3" applyNumberFormat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top"/>
    </xf>
    <xf numFmtId="0" fontId="4" fillId="0" borderId="56" xfId="0" applyFont="1" applyFill="1" applyBorder="1" applyAlignment="1">
      <alignment horizontal="center" vertical="top"/>
    </xf>
    <xf numFmtId="0" fontId="4" fillId="0" borderId="85" xfId="0" applyFont="1" applyFill="1" applyBorder="1" applyAlignment="1">
      <alignment horizontal="center" vertical="top"/>
    </xf>
    <xf numFmtId="0" fontId="4" fillId="0" borderId="86" xfId="0" applyFont="1" applyFill="1" applyBorder="1" applyAlignment="1">
      <alignment horizontal="center" vertical="top"/>
    </xf>
    <xf numFmtId="165" fontId="0" fillId="0" borderId="13" xfId="0" applyNumberForma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0" fontId="1" fillId="0" borderId="13" xfId="0" applyFont="1" applyFill="1" applyBorder="1" applyAlignment="1">
      <alignment horizontal="left" vertical="top" wrapText="1"/>
    </xf>
    <xf numFmtId="0" fontId="5" fillId="10" borderId="0" xfId="0" applyFont="1" applyFill="1" applyBorder="1"/>
    <xf numFmtId="0" fontId="4" fillId="6" borderId="13" xfId="0" applyFont="1" applyFill="1" applyBorder="1" applyAlignment="1">
      <alignment horizontal="center" textRotation="90" wrapText="1"/>
    </xf>
    <xf numFmtId="0" fontId="4" fillId="7" borderId="46" xfId="0" applyFont="1" applyFill="1" applyBorder="1" applyAlignment="1">
      <alignment textRotation="90" wrapText="1"/>
    </xf>
    <xf numFmtId="15" fontId="4" fillId="0" borderId="13" xfId="0" applyNumberFormat="1" applyFont="1" applyFill="1" applyBorder="1" applyAlignment="1">
      <alignment horizontal="left" vertical="center"/>
    </xf>
    <xf numFmtId="0" fontId="5" fillId="0" borderId="55" xfId="0" applyFont="1" applyFill="1" applyBorder="1" applyAlignment="1">
      <alignment wrapText="1"/>
    </xf>
    <xf numFmtId="0" fontId="4" fillId="0" borderId="55" xfId="0" applyFont="1" applyFill="1" applyBorder="1"/>
    <xf numFmtId="0" fontId="4" fillId="0" borderId="0" xfId="0" applyFont="1" applyFill="1" applyBorder="1" applyAlignment="1">
      <alignment horizontal="left"/>
    </xf>
    <xf numFmtId="165" fontId="4" fillId="0" borderId="78" xfId="0" applyNumberFormat="1" applyFont="1" applyFill="1" applyBorder="1" applyAlignment="1">
      <alignment horizontal="center" vertical="top"/>
    </xf>
    <xf numFmtId="165" fontId="4" fillId="0" borderId="81" xfId="0" applyNumberFormat="1" applyFont="1" applyFill="1" applyBorder="1" applyAlignment="1">
      <alignment horizontal="center" vertical="top"/>
    </xf>
    <xf numFmtId="9" fontId="4" fillId="0" borderId="13" xfId="4" applyFont="1" applyFill="1" applyBorder="1"/>
    <xf numFmtId="0" fontId="4" fillId="0" borderId="41" xfId="0" applyFont="1" applyFill="1" applyBorder="1" applyAlignment="1">
      <alignment horizontal="center" vertical="top"/>
    </xf>
    <xf numFmtId="0" fontId="4" fillId="0" borderId="45" xfId="0" applyFont="1" applyFill="1" applyBorder="1" applyAlignment="1">
      <alignment horizontal="center" vertical="top"/>
    </xf>
    <xf numFmtId="0" fontId="1" fillId="0" borderId="43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165" fontId="4" fillId="15" borderId="8" xfId="0" applyNumberFormat="1" applyFont="1" applyFill="1" applyBorder="1" applyAlignment="1">
      <alignment horizontal="center" vertical="top"/>
    </xf>
    <xf numFmtId="165" fontId="4" fillId="15" borderId="6" xfId="0" applyNumberFormat="1" applyFont="1" applyFill="1" applyBorder="1" applyAlignment="1">
      <alignment horizontal="center" vertical="top"/>
    </xf>
    <xf numFmtId="165" fontId="4" fillId="15" borderId="13" xfId="0" applyNumberFormat="1" applyFont="1" applyFill="1" applyBorder="1" applyAlignment="1">
      <alignment horizontal="center" vertical="top"/>
    </xf>
    <xf numFmtId="165" fontId="4" fillId="15" borderId="13" xfId="3" applyNumberFormat="1" applyFont="1" applyFill="1" applyBorder="1" applyAlignment="1">
      <alignment horizontal="center" vertical="top"/>
    </xf>
    <xf numFmtId="165" fontId="4" fillId="15" borderId="37" xfId="0" applyNumberFormat="1" applyFont="1" applyFill="1" applyBorder="1" applyAlignment="1">
      <alignment horizontal="center" vertical="top"/>
    </xf>
    <xf numFmtId="165" fontId="4" fillId="15" borderId="26" xfId="3" applyNumberFormat="1" applyFont="1" applyFill="1" applyBorder="1" applyAlignment="1">
      <alignment horizontal="center" vertical="top"/>
    </xf>
    <xf numFmtId="165" fontId="4" fillId="15" borderId="24" xfId="3" applyNumberFormat="1" applyFont="1" applyFill="1" applyBorder="1" applyAlignment="1">
      <alignment horizontal="center" vertical="top"/>
    </xf>
    <xf numFmtId="165" fontId="4" fillId="15" borderId="11" xfId="0" applyNumberFormat="1" applyFont="1" applyFill="1" applyBorder="1" applyAlignment="1">
      <alignment horizontal="center" vertical="top"/>
    </xf>
    <xf numFmtId="165" fontId="4" fillId="15" borderId="18" xfId="0" applyNumberFormat="1" applyFont="1" applyFill="1" applyBorder="1" applyAlignment="1">
      <alignment horizontal="center" vertical="top"/>
    </xf>
    <xf numFmtId="15" fontId="4" fillId="0" borderId="0" xfId="3" applyNumberFormat="1" applyFont="1" applyFill="1" applyBorder="1" applyAlignment="1">
      <alignment horizontal="center" vertical="center"/>
    </xf>
    <xf numFmtId="0" fontId="5" fillId="0" borderId="23" xfId="0" applyFont="1" applyFill="1" applyBorder="1"/>
    <xf numFmtId="0" fontId="4" fillId="0" borderId="70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5" fillId="0" borderId="37" xfId="0" applyFont="1" applyFill="1" applyBorder="1"/>
    <xf numFmtId="15" fontId="4" fillId="0" borderId="21" xfId="3" applyNumberFormat="1" applyFont="1" applyFill="1" applyBorder="1" applyAlignment="1">
      <alignment horizontal="center" vertical="center"/>
    </xf>
    <xf numFmtId="15" fontId="4" fillId="0" borderId="55" xfId="3" applyNumberFormat="1" applyFont="1" applyFill="1" applyBorder="1" applyAlignment="1">
      <alignment horizontal="center" vertical="center"/>
    </xf>
    <xf numFmtId="0" fontId="4" fillId="0" borderId="77" xfId="0" applyFont="1" applyFill="1" applyBorder="1" applyAlignment="1">
      <alignment horizontal="center"/>
    </xf>
    <xf numFmtId="0" fontId="4" fillId="0" borderId="51" xfId="0" applyFont="1" applyFill="1" applyBorder="1" applyAlignment="1">
      <alignment horizontal="center" vertical="top"/>
    </xf>
    <xf numFmtId="165" fontId="4" fillId="0" borderId="51" xfId="0" applyNumberFormat="1" applyFont="1" applyFill="1" applyBorder="1" applyAlignment="1">
      <alignment horizontal="center" vertical="top"/>
    </xf>
    <xf numFmtId="165" fontId="4" fillId="0" borderId="74" xfId="0" applyNumberFormat="1" applyFont="1" applyFill="1" applyBorder="1" applyAlignment="1">
      <alignment horizontal="center" vertical="top"/>
    </xf>
    <xf numFmtId="165" fontId="4" fillId="0" borderId="89" xfId="0" applyNumberFormat="1" applyFont="1" applyFill="1" applyBorder="1" applyAlignment="1">
      <alignment horizontal="center" vertical="top"/>
    </xf>
    <xf numFmtId="0" fontId="4" fillId="0" borderId="51" xfId="0" applyNumberFormat="1" applyFont="1" applyFill="1" applyBorder="1"/>
    <xf numFmtId="0" fontId="4" fillId="0" borderId="74" xfId="0" applyFont="1" applyFill="1" applyBorder="1" applyAlignment="1">
      <alignment horizontal="center" vertical="top"/>
    </xf>
    <xf numFmtId="165" fontId="4" fillId="0" borderId="90" xfId="0" applyNumberFormat="1" applyFont="1" applyFill="1" applyBorder="1" applyAlignment="1">
      <alignment horizontal="center" vertical="top"/>
    </xf>
    <xf numFmtId="0" fontId="4" fillId="0" borderId="55" xfId="0" applyNumberFormat="1" applyFont="1" applyFill="1" applyBorder="1" applyAlignment="1">
      <alignment horizontal="center"/>
    </xf>
    <xf numFmtId="165" fontId="4" fillId="0" borderId="41" xfId="0" applyNumberFormat="1" applyFont="1" applyFill="1" applyBorder="1" applyAlignment="1">
      <alignment horizontal="center" vertical="top"/>
    </xf>
    <xf numFmtId="165" fontId="4" fillId="0" borderId="45" xfId="0" applyNumberFormat="1" applyFont="1" applyFill="1" applyBorder="1" applyAlignment="1">
      <alignment horizontal="center" vertical="top"/>
    </xf>
    <xf numFmtId="165" fontId="4" fillId="0" borderId="91" xfId="0" applyNumberFormat="1" applyFont="1" applyFill="1" applyBorder="1" applyAlignment="1">
      <alignment horizontal="center" vertical="top"/>
    </xf>
    <xf numFmtId="165" fontId="4" fillId="0" borderId="92" xfId="0" applyNumberFormat="1" applyFont="1" applyFill="1" applyBorder="1" applyAlignment="1">
      <alignment horizontal="center" vertical="top"/>
    </xf>
    <xf numFmtId="0" fontId="4" fillId="0" borderId="41" xfId="0" applyNumberFormat="1" applyFont="1" applyFill="1" applyBorder="1"/>
    <xf numFmtId="165" fontId="4" fillId="0" borderId="36" xfId="0" applyNumberFormat="1" applyFont="1" applyFill="1" applyBorder="1" applyAlignment="1">
      <alignment horizontal="center" vertical="top"/>
    </xf>
    <xf numFmtId="0" fontId="4" fillId="0" borderId="30" xfId="0" applyFont="1" applyFill="1" applyBorder="1"/>
    <xf numFmtId="165" fontId="4" fillId="0" borderId="21" xfId="3" applyNumberFormat="1" applyFont="1" applyFill="1" applyBorder="1" applyAlignment="1">
      <alignment horizontal="center" vertical="top"/>
    </xf>
    <xf numFmtId="165" fontId="4" fillId="0" borderId="30" xfId="0" applyNumberFormat="1" applyFont="1" applyFill="1" applyBorder="1" applyAlignment="1">
      <alignment horizontal="center" vertical="top"/>
    </xf>
    <xf numFmtId="165" fontId="4" fillId="0" borderId="30" xfId="3" applyNumberFormat="1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93" xfId="0" applyFont="1" applyFill="1" applyBorder="1"/>
    <xf numFmtId="0" fontId="4" fillId="15" borderId="55" xfId="0" applyFont="1" applyFill="1" applyBorder="1"/>
    <xf numFmtId="0" fontId="5" fillId="15" borderId="55" xfId="0" applyFont="1" applyFill="1" applyBorder="1"/>
    <xf numFmtId="9" fontId="4" fillId="0" borderId="31" xfId="4" applyFont="1" applyFill="1" applyBorder="1"/>
    <xf numFmtId="0" fontId="5" fillId="0" borderId="55" xfId="0" applyFont="1" applyFill="1" applyBorder="1"/>
    <xf numFmtId="165" fontId="4" fillId="0" borderId="81" xfId="3" applyNumberFormat="1" applyFont="1" applyFill="1" applyBorder="1" applyAlignment="1">
      <alignment horizontal="center" vertical="top"/>
    </xf>
    <xf numFmtId="165" fontId="4" fillId="0" borderId="40" xfId="3" applyNumberFormat="1" applyFont="1" applyFill="1" applyBorder="1" applyAlignment="1">
      <alignment horizontal="center" vertical="top"/>
    </xf>
    <xf numFmtId="0" fontId="4" fillId="6" borderId="94" xfId="0" applyFont="1" applyFill="1" applyBorder="1" applyAlignment="1">
      <alignment horizontal="center" textRotation="90" wrapText="1"/>
    </xf>
    <xf numFmtId="0" fontId="4" fillId="6" borderId="95" xfId="0" applyFont="1" applyFill="1" applyBorder="1" applyAlignment="1">
      <alignment horizontal="center" textRotation="90" wrapText="1"/>
    </xf>
    <xf numFmtId="165" fontId="4" fillId="10" borderId="19" xfId="0" applyNumberFormat="1" applyFont="1" applyFill="1" applyBorder="1" applyAlignment="1">
      <alignment horizontal="center" textRotation="90" wrapText="1"/>
    </xf>
    <xf numFmtId="15" fontId="4" fillId="10" borderId="19" xfId="0" applyNumberFormat="1" applyFont="1" applyFill="1" applyBorder="1" applyAlignment="1">
      <alignment horizontal="center" textRotation="90" wrapText="1"/>
    </xf>
    <xf numFmtId="165" fontId="4" fillId="0" borderId="96" xfId="0" applyNumberFormat="1" applyFont="1" applyFill="1" applyBorder="1" applyAlignment="1">
      <alignment horizontal="center" vertical="top"/>
    </xf>
    <xf numFmtId="165" fontId="4" fillId="0" borderId="47" xfId="3" applyNumberFormat="1" applyFont="1" applyFill="1" applyBorder="1" applyAlignment="1">
      <alignment horizontal="center" vertical="top"/>
    </xf>
    <xf numFmtId="165" fontId="4" fillId="0" borderId="97" xfId="0" applyNumberFormat="1" applyFont="1" applyFill="1" applyBorder="1" applyAlignment="1">
      <alignment horizontal="center" vertical="top"/>
    </xf>
    <xf numFmtId="165" fontId="4" fillId="15" borderId="9" xfId="0" applyNumberFormat="1" applyFont="1" applyFill="1" applyBorder="1" applyAlignment="1">
      <alignment horizontal="center" vertical="top"/>
    </xf>
    <xf numFmtId="165" fontId="4" fillId="0" borderId="98" xfId="0" applyNumberFormat="1" applyFont="1" applyFill="1" applyBorder="1" applyAlignment="1">
      <alignment horizontal="center" vertical="top"/>
    </xf>
    <xf numFmtId="165" fontId="4" fillId="0" borderId="22" xfId="0" applyNumberFormat="1" applyFont="1" applyFill="1" applyBorder="1" applyAlignment="1">
      <alignment horizontal="center" vertical="top"/>
    </xf>
    <xf numFmtId="0" fontId="4" fillId="2" borderId="38" xfId="0" applyFont="1" applyFill="1" applyBorder="1" applyAlignment="1"/>
    <xf numFmtId="0" fontId="3" fillId="0" borderId="34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87" xfId="0" applyFont="1" applyBorder="1" applyAlignment="1">
      <alignment horizontal="center"/>
    </xf>
    <xf numFmtId="0" fontId="4" fillId="0" borderId="102" xfId="0" applyFont="1" applyBorder="1" applyAlignment="1">
      <alignment horizontal="center"/>
    </xf>
    <xf numFmtId="0" fontId="4" fillId="0" borderId="103" xfId="0" applyFont="1" applyBorder="1" applyAlignment="1">
      <alignment horizontal="center"/>
    </xf>
    <xf numFmtId="0" fontId="4" fillId="0" borderId="51" xfId="0" applyFont="1" applyFill="1" applyBorder="1" applyAlignment="1">
      <alignment horizontal="center"/>
    </xf>
    <xf numFmtId="165" fontId="15" fillId="0" borderId="14" xfId="0" applyNumberFormat="1" applyFont="1" applyFill="1" applyBorder="1" applyAlignment="1">
      <alignment horizontal="center" vertical="top"/>
    </xf>
    <xf numFmtId="0" fontId="10" fillId="0" borderId="24" xfId="0" applyFont="1" applyFill="1" applyBorder="1"/>
    <xf numFmtId="0" fontId="4" fillId="0" borderId="67" xfId="0" applyFont="1" applyFill="1" applyBorder="1"/>
    <xf numFmtId="0" fontId="10" fillId="0" borderId="37" xfId="0" applyFont="1" applyFill="1" applyBorder="1"/>
    <xf numFmtId="0" fontId="6" fillId="0" borderId="1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7" fillId="0" borderId="7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3" borderId="88" xfId="0" applyFont="1" applyFill="1" applyBorder="1" applyAlignment="1">
      <alignment horizontal="center"/>
    </xf>
    <xf numFmtId="0" fontId="5" fillId="0" borderId="88" xfId="0" applyFont="1" applyBorder="1"/>
    <xf numFmtId="0" fontId="8" fillId="2" borderId="100" xfId="0" applyFont="1" applyFill="1" applyBorder="1" applyAlignment="1">
      <alignment horizontal="center"/>
    </xf>
    <xf numFmtId="0" fontId="8" fillId="2" borderId="101" xfId="0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5" xfId="0" applyFont="1" applyBorder="1"/>
    <xf numFmtId="0" fontId="4" fillId="0" borderId="22" xfId="0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3" xfId="0" applyFont="1" applyBorder="1"/>
    <xf numFmtId="0" fontId="4" fillId="0" borderId="33" xfId="0" applyFont="1" applyBorder="1" applyAlignment="1">
      <alignment horizontal="center" wrapText="1"/>
    </xf>
    <xf numFmtId="0" fontId="5" fillId="0" borderId="29" xfId="0" applyFont="1" applyBorder="1" applyAlignment="1">
      <alignment horizontal="center"/>
    </xf>
    <xf numFmtId="0" fontId="4" fillId="0" borderId="38" xfId="0" applyFont="1" applyBorder="1" applyAlignment="1">
      <alignment horizontal="center" wrapText="1"/>
    </xf>
    <xf numFmtId="0" fontId="5" fillId="0" borderId="99" xfId="0" applyFont="1" applyBorder="1" applyAlignment="1">
      <alignment wrapText="1"/>
    </xf>
    <xf numFmtId="3" fontId="4" fillId="0" borderId="49" xfId="0" applyNumberFormat="1" applyFont="1" applyBorder="1" applyAlignment="1">
      <alignment horizontal="center" wrapText="1"/>
    </xf>
    <xf numFmtId="3" fontId="4" fillId="0" borderId="68" xfId="0" applyNumberFormat="1" applyFont="1" applyBorder="1" applyAlignment="1">
      <alignment horizontal="center" wrapText="1"/>
    </xf>
    <xf numFmtId="3" fontId="4" fillId="0" borderId="50" xfId="0" applyNumberFormat="1" applyFont="1" applyBorder="1" applyAlignment="1">
      <alignment horizontal="center" wrapText="1"/>
    </xf>
    <xf numFmtId="3" fontId="4" fillId="0" borderId="67" xfId="0" applyNumberFormat="1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5" fillId="0" borderId="28" xfId="0" applyFont="1" applyBorder="1"/>
    <xf numFmtId="0" fontId="4" fillId="0" borderId="19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165" fontId="4" fillId="0" borderId="19" xfId="0" applyNumberFormat="1" applyFont="1" applyBorder="1" applyAlignment="1">
      <alignment horizontal="center" wrapText="1"/>
    </xf>
    <xf numFmtId="165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5" fillId="0" borderId="36" xfId="0" applyFont="1" applyBorder="1" applyAlignment="1">
      <alignment horizontal="center"/>
    </xf>
    <xf numFmtId="3" fontId="4" fillId="0" borderId="38" xfId="0" applyNumberFormat="1" applyFont="1" applyBorder="1" applyAlignment="1">
      <alignment horizontal="center" wrapText="1"/>
    </xf>
    <xf numFmtId="3" fontId="4" fillId="0" borderId="39" xfId="0" applyNumberFormat="1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4" fillId="5" borderId="72" xfId="0" applyFont="1" applyFill="1" applyBorder="1" applyAlignment="1">
      <alignment horizontal="center" wrapText="1"/>
    </xf>
    <xf numFmtId="0" fontId="5" fillId="0" borderId="72" xfId="0" applyFont="1" applyBorder="1" applyAlignment="1">
      <alignment wrapText="1"/>
    </xf>
    <xf numFmtId="0" fontId="4" fillId="11" borderId="72" xfId="0" applyFont="1" applyFill="1" applyBorder="1" applyAlignment="1">
      <alignment horizontal="center"/>
    </xf>
    <xf numFmtId="0" fontId="4" fillId="0" borderId="34" xfId="0" applyFont="1" applyBorder="1" applyAlignment="1">
      <alignment horizontal="center" wrapText="1"/>
    </xf>
    <xf numFmtId="0" fontId="4" fillId="0" borderId="87" xfId="0" applyFont="1" applyBorder="1" applyAlignment="1">
      <alignment horizontal="center" wrapText="1"/>
    </xf>
    <xf numFmtId="0" fontId="4" fillId="0" borderId="76" xfId="0" applyFont="1" applyBorder="1" applyAlignment="1">
      <alignment horizontal="center" wrapText="1"/>
    </xf>
  </cellXfs>
  <cellStyles count="5">
    <cellStyle name="Hyperlink" xfId="1" builtinId="8"/>
    <cellStyle name="Normal" xfId="0" builtinId="0"/>
    <cellStyle name="Normal 2" xfId="2"/>
    <cellStyle name="Normal 3" xfId="3"/>
    <cellStyle name="Percent" xfId="4" builtinId="5"/>
  </cellStyles>
  <dxfs count="0"/>
  <tableStyles count="0" defaultTableStyle="TableStyleMedium2" defaultPivotStyle="PivotStyleLight16"/>
  <colors>
    <mruColors>
      <color rgb="FF4BACC6"/>
      <color rgb="FF3688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92"/>
  <sheetViews>
    <sheetView zoomScale="106" zoomScaleNormal="106" zoomScaleSheetLayoutView="100" workbookViewId="0">
      <pane ySplit="1" topLeftCell="A47" activePane="bottomLeft" state="frozen"/>
      <selection pane="bottomLeft" activeCell="E60" sqref="E60"/>
    </sheetView>
  </sheetViews>
  <sheetFormatPr defaultColWidth="15.140625" defaultRowHeight="15" customHeight="1" x14ac:dyDescent="0.25"/>
  <cols>
    <col min="1" max="1" width="12.5703125" style="8" customWidth="1"/>
    <col min="2" max="2" width="43.42578125" style="9" bestFit="1" customWidth="1"/>
    <col min="3" max="3" width="18.42578125" style="2" bestFit="1" customWidth="1"/>
    <col min="4" max="4" width="18.42578125" style="2" customWidth="1"/>
    <col min="5" max="5" width="18.42578125" style="3" bestFit="1" customWidth="1"/>
    <col min="6" max="6" width="10.7109375" style="1" bestFit="1" customWidth="1"/>
    <col min="7" max="7" width="8.85546875" style="1" bestFit="1" customWidth="1"/>
    <col min="8" max="8" width="8.7109375" style="1" customWidth="1"/>
    <col min="9" max="9" width="10.5703125" style="1" customWidth="1"/>
    <col min="10" max="10" width="9.42578125" style="1" bestFit="1" customWidth="1"/>
    <col min="11" max="11" width="10.85546875" style="1" customWidth="1"/>
    <col min="12" max="13" width="11.28515625" style="5" bestFit="1" customWidth="1"/>
    <col min="14" max="14" width="11.140625" style="5" customWidth="1"/>
    <col min="15" max="15" width="11.28515625" style="5" customWidth="1"/>
    <col min="16" max="16" width="11.85546875" style="6" customWidth="1"/>
    <col min="17" max="17" width="11.140625" style="5" customWidth="1"/>
    <col min="18" max="18" width="11" style="5" customWidth="1"/>
    <col min="19" max="19" width="11.7109375" style="5" customWidth="1"/>
    <col min="20" max="20" width="12.140625" style="5" customWidth="1"/>
    <col min="21" max="21" width="11.28515625" style="5" customWidth="1"/>
    <col min="22" max="22" width="11.140625" style="5" customWidth="1"/>
    <col min="23" max="24" width="11.85546875" style="5" customWidth="1"/>
    <col min="25" max="25" width="10.28515625" style="5" customWidth="1"/>
    <col min="26" max="26" width="12" style="5" bestFit="1" customWidth="1"/>
    <col min="27" max="27" width="11.5703125" style="1" bestFit="1" customWidth="1"/>
    <col min="28" max="28" width="10.85546875" style="1" bestFit="1" customWidth="1"/>
    <col min="29" max="29" width="11.28515625" style="1" bestFit="1" customWidth="1"/>
    <col min="30" max="31" width="10.85546875" style="1" bestFit="1" customWidth="1"/>
    <col min="32" max="32" width="10.140625" style="1" bestFit="1" customWidth="1"/>
    <col min="33" max="33" width="6.7109375" style="1" customWidth="1"/>
    <col min="34" max="16384" width="15.140625" style="1"/>
  </cols>
  <sheetData>
    <row r="1" spans="1:33" ht="15.75" customHeight="1" thickBot="1" x14ac:dyDescent="0.3">
      <c r="A1" s="298" t="s">
        <v>0</v>
      </c>
      <c r="B1" s="300" t="s">
        <v>1</v>
      </c>
      <c r="C1" s="304" t="s">
        <v>139</v>
      </c>
      <c r="D1" s="305"/>
      <c r="E1" s="287" t="s">
        <v>161</v>
      </c>
      <c r="F1" s="302" t="s">
        <v>2</v>
      </c>
      <c r="G1" s="303"/>
      <c r="H1" s="303"/>
      <c r="I1" s="303"/>
      <c r="J1" s="303"/>
      <c r="K1" s="314" t="s">
        <v>3</v>
      </c>
      <c r="L1" s="312" t="s">
        <v>4</v>
      </c>
      <c r="M1" s="322" t="s">
        <v>5</v>
      </c>
      <c r="N1" s="322" t="s">
        <v>6</v>
      </c>
      <c r="O1" s="322" t="s">
        <v>7</v>
      </c>
      <c r="P1" s="324" t="s">
        <v>8</v>
      </c>
      <c r="Q1" s="322" t="s">
        <v>9</v>
      </c>
      <c r="R1" s="322" t="s">
        <v>10</v>
      </c>
      <c r="S1" s="322" t="s">
        <v>11</v>
      </c>
      <c r="T1" s="331" t="s">
        <v>12</v>
      </c>
      <c r="U1" s="308" t="s">
        <v>48</v>
      </c>
      <c r="V1" s="327" t="s">
        <v>49</v>
      </c>
      <c r="W1" s="329" t="s">
        <v>70</v>
      </c>
      <c r="X1" s="329" t="s">
        <v>71</v>
      </c>
      <c r="Y1" s="316" t="s">
        <v>135</v>
      </c>
      <c r="Z1" s="318" t="s">
        <v>136</v>
      </c>
      <c r="AA1" s="320" t="s">
        <v>13</v>
      </c>
      <c r="AB1" s="310" t="s">
        <v>13</v>
      </c>
      <c r="AC1" s="310" t="s">
        <v>13</v>
      </c>
      <c r="AD1" s="310" t="s">
        <v>13</v>
      </c>
      <c r="AE1" s="310" t="s">
        <v>13</v>
      </c>
      <c r="AF1" s="306" t="s">
        <v>27</v>
      </c>
      <c r="AG1" s="306" t="s">
        <v>27</v>
      </c>
    </row>
    <row r="2" spans="1:33" ht="15.75" customHeight="1" thickBot="1" x14ac:dyDescent="0.3">
      <c r="A2" s="299"/>
      <c r="B2" s="301"/>
      <c r="C2" s="288">
        <v>1</v>
      </c>
      <c r="D2" s="289">
        <v>2</v>
      </c>
      <c r="E2" s="290">
        <v>1</v>
      </c>
      <c r="F2" s="231" t="s">
        <v>40</v>
      </c>
      <c r="G2" s="231" t="s">
        <v>41</v>
      </c>
      <c r="H2" s="291" t="s">
        <v>281</v>
      </c>
      <c r="I2" s="292" t="s">
        <v>42</v>
      </c>
      <c r="J2" s="231" t="s">
        <v>43</v>
      </c>
      <c r="K2" s="315"/>
      <c r="L2" s="313"/>
      <c r="M2" s="323"/>
      <c r="N2" s="323"/>
      <c r="O2" s="323"/>
      <c r="P2" s="325"/>
      <c r="Q2" s="326"/>
      <c r="R2" s="323"/>
      <c r="S2" s="323"/>
      <c r="T2" s="332"/>
      <c r="U2" s="309"/>
      <c r="V2" s="328"/>
      <c r="W2" s="330"/>
      <c r="X2" s="330"/>
      <c r="Y2" s="317"/>
      <c r="Z2" s="319"/>
      <c r="AA2" s="321"/>
      <c r="AB2" s="311"/>
      <c r="AC2" s="311"/>
      <c r="AD2" s="311"/>
      <c r="AE2" s="311"/>
      <c r="AF2" s="307"/>
      <c r="AG2" s="307"/>
    </row>
    <row r="3" spans="1:33" s="19" customFormat="1" ht="14.25" customHeight="1" x14ac:dyDescent="0.25">
      <c r="A3" s="20" t="s">
        <v>14</v>
      </c>
      <c r="B3" s="16" t="str">
        <f>HYPERLINK("http://www.combatvet.org/members/showMember.asp?LID=9416","Scott ""Big Dawg"" Johnson")</f>
        <v>Scott "Big Dawg" Johnson</v>
      </c>
      <c r="C3" s="251" t="s">
        <v>164</v>
      </c>
      <c r="D3" s="258"/>
      <c r="E3" s="212"/>
      <c r="F3" s="203" t="s">
        <v>162</v>
      </c>
      <c r="G3" s="119"/>
      <c r="H3" s="119" t="s">
        <v>284</v>
      </c>
      <c r="I3" s="119"/>
      <c r="J3" s="119" t="s">
        <v>53</v>
      </c>
      <c r="K3" s="101">
        <f>Mileage!CH3</f>
        <v>9901</v>
      </c>
      <c r="L3" s="81"/>
      <c r="M3" s="70"/>
      <c r="N3" s="70"/>
      <c r="O3" s="70"/>
      <c r="P3" s="70"/>
      <c r="Q3" s="70"/>
      <c r="R3" s="70"/>
      <c r="S3" s="70"/>
      <c r="T3" s="71"/>
      <c r="U3" s="71"/>
      <c r="V3" s="69"/>
      <c r="W3" s="136"/>
      <c r="X3" s="71"/>
      <c r="Y3" s="145"/>
      <c r="Z3" s="78"/>
      <c r="AA3" s="81"/>
      <c r="AB3" s="70"/>
      <c r="AC3" s="70"/>
      <c r="AD3" s="70"/>
      <c r="AE3" s="70"/>
      <c r="AF3" s="70"/>
      <c r="AG3" s="70"/>
    </row>
    <row r="4" spans="1:33" s="19" customFormat="1" ht="14.25" customHeight="1" x14ac:dyDescent="0.25">
      <c r="A4" s="20" t="s">
        <v>15</v>
      </c>
      <c r="B4" s="60" t="str">
        <f>HYPERLINK("http://www.combatvet.org/members/showMember.asp?LID=10224","jeffrey ""Stretch"" scott")</f>
        <v>jeffrey "Stretch" scott</v>
      </c>
      <c r="C4" s="250"/>
      <c r="D4" s="257"/>
      <c r="E4" s="211"/>
      <c r="F4" s="203"/>
      <c r="G4" s="119"/>
      <c r="H4" s="119"/>
      <c r="I4" s="119"/>
      <c r="J4" s="119"/>
      <c r="K4" s="101">
        <f>Mileage!CH4</f>
        <v>8564</v>
      </c>
      <c r="L4" s="81">
        <v>41947</v>
      </c>
      <c r="M4" s="70">
        <v>41986</v>
      </c>
      <c r="N4" s="70">
        <v>41986</v>
      </c>
      <c r="O4" s="232">
        <v>42283</v>
      </c>
      <c r="P4" s="70"/>
      <c r="Q4" s="70"/>
      <c r="R4" s="70"/>
      <c r="S4" s="70"/>
      <c r="T4" s="71"/>
      <c r="U4" s="71"/>
      <c r="V4" s="69"/>
      <c r="W4" s="136"/>
      <c r="X4" s="71"/>
      <c r="Y4" s="145"/>
      <c r="Z4" s="78"/>
      <c r="AA4" s="81"/>
      <c r="AB4" s="70"/>
      <c r="AC4" s="70"/>
      <c r="AD4" s="70"/>
      <c r="AE4" s="70"/>
      <c r="AF4" s="70"/>
      <c r="AG4" s="70"/>
    </row>
    <row r="5" spans="1:33" s="19" customFormat="1" ht="14.25" customHeight="1" x14ac:dyDescent="0.25">
      <c r="A5" s="20" t="s">
        <v>16</v>
      </c>
      <c r="B5" s="60" t="str">
        <f>HYPERLINK("http://www.combatvet.org/members/showMember.asp?LID=10457","DALE ""Peacemaker"" FATER")</f>
        <v>DALE "Peacemaker" FATER</v>
      </c>
      <c r="C5" s="250" t="s">
        <v>163</v>
      </c>
      <c r="D5" s="257"/>
      <c r="E5" s="211" t="s">
        <v>279</v>
      </c>
      <c r="F5" s="203" t="s">
        <v>76</v>
      </c>
      <c r="G5" s="244"/>
      <c r="H5" s="244"/>
      <c r="I5" s="244"/>
      <c r="J5" s="244"/>
      <c r="K5" s="101">
        <f>Mileage!CH5</f>
        <v>29718</v>
      </c>
      <c r="L5" s="81">
        <v>41947</v>
      </c>
      <c r="M5" s="72">
        <v>41986</v>
      </c>
      <c r="N5" s="72">
        <v>41986</v>
      </c>
      <c r="O5" s="72">
        <v>42283</v>
      </c>
      <c r="P5" s="72">
        <v>42283</v>
      </c>
      <c r="Q5" s="72">
        <v>42647</v>
      </c>
      <c r="R5" s="72">
        <v>43011</v>
      </c>
      <c r="S5" s="284">
        <v>43813</v>
      </c>
      <c r="T5" s="73"/>
      <c r="U5" s="73"/>
      <c r="V5" s="75"/>
      <c r="W5" s="285"/>
      <c r="X5" s="73"/>
      <c r="Y5" s="145"/>
      <c r="Z5" s="78"/>
      <c r="AA5" s="85">
        <v>42546</v>
      </c>
      <c r="AB5" s="72"/>
      <c r="AC5" s="72"/>
      <c r="AD5" s="72"/>
      <c r="AE5" s="72"/>
      <c r="AF5" s="72">
        <v>42283</v>
      </c>
      <c r="AG5" s="72"/>
    </row>
    <row r="6" spans="1:33" s="19" customFormat="1" ht="14.25" customHeight="1" x14ac:dyDescent="0.25">
      <c r="A6" s="224" t="s">
        <v>311</v>
      </c>
      <c r="B6" s="16" t="s">
        <v>312</v>
      </c>
      <c r="C6" s="250" t="s">
        <v>342</v>
      </c>
      <c r="D6" s="257"/>
      <c r="E6" s="211"/>
      <c r="F6" s="269"/>
      <c r="G6" s="18"/>
      <c r="H6" s="18"/>
      <c r="I6" s="18"/>
      <c r="J6" s="18"/>
      <c r="K6" s="101">
        <f>Mileage!CH6</f>
        <v>257</v>
      </c>
      <c r="L6" s="76"/>
      <c r="M6" s="69"/>
      <c r="N6" s="69"/>
      <c r="O6" s="69"/>
      <c r="P6" s="69"/>
      <c r="Q6" s="69"/>
      <c r="R6" s="69"/>
      <c r="S6" s="234"/>
      <c r="T6" s="69"/>
      <c r="U6" s="69"/>
      <c r="V6" s="69"/>
      <c r="W6" s="69"/>
      <c r="X6" s="69"/>
      <c r="Y6" s="283"/>
      <c r="Z6" s="77"/>
      <c r="AA6" s="265"/>
      <c r="AB6" s="69"/>
      <c r="AC6" s="69"/>
      <c r="AD6" s="69"/>
      <c r="AE6" s="69"/>
      <c r="AF6" s="69"/>
      <c r="AG6" s="69"/>
    </row>
    <row r="7" spans="1:33" s="19" customFormat="1" ht="14.25" customHeight="1" x14ac:dyDescent="0.25">
      <c r="A7" s="23" t="s">
        <v>63</v>
      </c>
      <c r="B7" s="13" t="s">
        <v>64</v>
      </c>
      <c r="C7" s="250"/>
      <c r="D7" s="257"/>
      <c r="E7" s="211"/>
      <c r="F7" s="204"/>
      <c r="G7" s="18"/>
      <c r="H7" s="18"/>
      <c r="I7" s="18"/>
      <c r="J7" s="18"/>
      <c r="K7" s="25">
        <f>Mileage!CH7</f>
        <v>1109</v>
      </c>
      <c r="L7" s="87"/>
      <c r="M7" s="75"/>
      <c r="N7" s="75"/>
      <c r="O7" s="75"/>
      <c r="P7" s="75"/>
      <c r="Q7" s="75"/>
      <c r="R7" s="75"/>
      <c r="S7" s="192"/>
      <c r="T7" s="192"/>
      <c r="U7" s="193"/>
      <c r="V7" s="192"/>
      <c r="W7" s="76"/>
      <c r="X7" s="286"/>
      <c r="Y7" s="225"/>
      <c r="Z7" s="226"/>
      <c r="AA7" s="87"/>
      <c r="AB7" s="75"/>
      <c r="AC7" s="75"/>
      <c r="AD7" s="75"/>
      <c r="AE7" s="75"/>
      <c r="AF7" s="75"/>
      <c r="AG7" s="75"/>
    </row>
    <row r="8" spans="1:33" s="19" customFormat="1" ht="14.25" customHeight="1" x14ac:dyDescent="0.25">
      <c r="A8" s="224" t="s">
        <v>193</v>
      </c>
      <c r="B8" s="59" t="s">
        <v>194</v>
      </c>
      <c r="C8" s="250"/>
      <c r="D8" s="257"/>
      <c r="E8" s="211" t="s">
        <v>279</v>
      </c>
      <c r="F8" s="204"/>
      <c r="G8" s="18"/>
      <c r="H8" s="18"/>
      <c r="I8" s="18"/>
      <c r="J8" s="18"/>
      <c r="K8" s="25">
        <f>Mileage!CH8</f>
        <v>17192</v>
      </c>
      <c r="L8" s="69">
        <v>41947</v>
      </c>
      <c r="M8" s="69">
        <v>41986</v>
      </c>
      <c r="N8" s="69">
        <v>42283</v>
      </c>
      <c r="O8" s="69">
        <v>42283</v>
      </c>
      <c r="P8" s="234">
        <v>42283</v>
      </c>
      <c r="Q8" s="69"/>
      <c r="R8" s="69"/>
      <c r="S8" s="69"/>
      <c r="T8" s="69"/>
      <c r="U8" s="69"/>
      <c r="V8" s="69"/>
      <c r="W8" s="69"/>
      <c r="X8" s="69"/>
      <c r="Y8" s="69"/>
      <c r="Z8" s="78"/>
      <c r="AA8" s="50"/>
      <c r="AB8" s="69"/>
      <c r="AC8" s="69"/>
      <c r="AD8" s="69"/>
      <c r="AE8" s="69"/>
      <c r="AF8" s="69"/>
      <c r="AG8" s="69"/>
    </row>
    <row r="9" spans="1:33" s="19" customFormat="1" ht="14.25" customHeight="1" x14ac:dyDescent="0.25">
      <c r="A9" s="20" t="s">
        <v>18</v>
      </c>
      <c r="B9" s="60" t="str">
        <f>HYPERLINK("http://www.combatvet.org/members/showMember.asp?LID=14498","Michael ""Half Trac"" Headrick")</f>
        <v>Michael "Half Trac" Headrick</v>
      </c>
      <c r="C9" s="249"/>
      <c r="D9" s="228"/>
      <c r="E9" s="211"/>
      <c r="F9" s="203"/>
      <c r="G9" s="119"/>
      <c r="H9" s="119"/>
      <c r="I9" s="119"/>
      <c r="J9" s="119"/>
      <c r="K9" s="101">
        <f>Mileage!CH9</f>
        <v>8053</v>
      </c>
      <c r="L9" s="84">
        <v>41860</v>
      </c>
      <c r="M9" s="67">
        <v>41986</v>
      </c>
      <c r="N9" s="67">
        <v>43011</v>
      </c>
      <c r="O9" s="233">
        <v>43449</v>
      </c>
      <c r="P9" s="67"/>
      <c r="Q9" s="67"/>
      <c r="R9" s="67"/>
      <c r="S9" s="67"/>
      <c r="T9" s="68"/>
      <c r="U9" s="68"/>
      <c r="V9" s="79"/>
      <c r="W9" s="135"/>
      <c r="X9" s="68"/>
      <c r="Y9" s="196"/>
      <c r="Z9" s="80"/>
      <c r="AA9" s="84"/>
      <c r="AB9" s="67"/>
      <c r="AC9" s="67"/>
      <c r="AD9" s="67"/>
      <c r="AE9" s="67"/>
      <c r="AF9" s="67"/>
      <c r="AG9" s="67"/>
    </row>
    <row r="10" spans="1:33" s="19" customFormat="1" ht="14.25" customHeight="1" x14ac:dyDescent="0.25">
      <c r="A10" s="22" t="s">
        <v>19</v>
      </c>
      <c r="B10" s="27" t="s">
        <v>20</v>
      </c>
      <c r="C10" s="250" t="s">
        <v>166</v>
      </c>
      <c r="D10" s="258" t="s">
        <v>167</v>
      </c>
      <c r="E10" s="212" t="s">
        <v>168</v>
      </c>
      <c r="F10" s="203" t="s">
        <v>75</v>
      </c>
      <c r="G10" s="119" t="s">
        <v>177</v>
      </c>
      <c r="H10" s="119"/>
      <c r="I10" s="119" t="s">
        <v>178</v>
      </c>
      <c r="J10" s="119"/>
      <c r="K10" s="101">
        <f>Mileage!CH10</f>
        <v>16926</v>
      </c>
      <c r="L10" s="81"/>
      <c r="M10" s="70"/>
      <c r="N10" s="70"/>
      <c r="O10" s="70"/>
      <c r="P10" s="70"/>
      <c r="Q10" s="70"/>
      <c r="R10" s="70"/>
      <c r="S10" s="70"/>
      <c r="T10" s="71"/>
      <c r="U10" s="71"/>
      <c r="V10" s="69"/>
      <c r="W10" s="136"/>
      <c r="X10" s="71"/>
      <c r="Y10" s="145"/>
      <c r="Z10" s="78"/>
      <c r="AA10" s="81"/>
      <c r="AB10" s="70"/>
      <c r="AC10" s="70"/>
      <c r="AD10" s="70"/>
      <c r="AE10" s="70"/>
      <c r="AF10" s="70"/>
      <c r="AG10" s="70"/>
    </row>
    <row r="11" spans="1:33" s="19" customFormat="1" ht="14.25" customHeight="1" x14ac:dyDescent="0.25">
      <c r="A11" s="99" t="s">
        <v>121</v>
      </c>
      <c r="B11" s="174" t="s">
        <v>122</v>
      </c>
      <c r="C11" s="250" t="s">
        <v>163</v>
      </c>
      <c r="D11" s="257" t="s">
        <v>165</v>
      </c>
      <c r="E11" s="211"/>
      <c r="F11" s="203"/>
      <c r="G11" s="119"/>
      <c r="H11" s="119"/>
      <c r="I11" s="119"/>
      <c r="J11" s="119"/>
      <c r="K11" s="25">
        <f>Mileage!CH11</f>
        <v>5394</v>
      </c>
      <c r="L11" s="81"/>
      <c r="M11" s="70"/>
      <c r="N11" s="70"/>
      <c r="O11" s="70"/>
      <c r="P11" s="70"/>
      <c r="Q11" s="70"/>
      <c r="R11" s="71"/>
      <c r="S11" s="70"/>
      <c r="T11" s="71"/>
      <c r="U11" s="71"/>
      <c r="V11" s="69"/>
      <c r="W11" s="136"/>
      <c r="X11" s="71"/>
      <c r="Y11" s="145"/>
      <c r="Z11" s="78"/>
      <c r="AA11" s="81"/>
      <c r="AB11" s="70"/>
      <c r="AC11" s="70"/>
      <c r="AD11" s="70"/>
      <c r="AE11" s="70"/>
      <c r="AF11" s="70"/>
      <c r="AG11" s="70"/>
    </row>
    <row r="12" spans="1:33" s="111" customFormat="1" ht="14.25" customHeight="1" x14ac:dyDescent="0.25">
      <c r="A12" s="112" t="s">
        <v>50</v>
      </c>
      <c r="B12" s="133" t="s">
        <v>21</v>
      </c>
      <c r="C12" s="250" t="s">
        <v>163</v>
      </c>
      <c r="D12" s="258" t="s">
        <v>165</v>
      </c>
      <c r="E12" s="212" t="s">
        <v>56</v>
      </c>
      <c r="F12" s="205" t="s">
        <v>17</v>
      </c>
      <c r="G12" s="120" t="s">
        <v>74</v>
      </c>
      <c r="H12" s="120" t="s">
        <v>284</v>
      </c>
      <c r="I12" s="120" t="s">
        <v>76</v>
      </c>
      <c r="J12" s="119" t="s">
        <v>146</v>
      </c>
      <c r="K12" s="199">
        <f>Mileage!CH12</f>
        <v>78595</v>
      </c>
      <c r="L12" s="127">
        <v>42494</v>
      </c>
      <c r="M12" s="106">
        <v>43011</v>
      </c>
      <c r="N12" s="106">
        <v>43046</v>
      </c>
      <c r="O12" s="106">
        <v>43193</v>
      </c>
      <c r="P12" s="106">
        <v>43375</v>
      </c>
      <c r="Q12" s="113">
        <v>43449</v>
      </c>
      <c r="R12" s="106">
        <v>43505</v>
      </c>
      <c r="S12" s="106">
        <v>43813</v>
      </c>
      <c r="T12" s="113">
        <v>44079</v>
      </c>
      <c r="U12" s="113">
        <v>44184</v>
      </c>
      <c r="V12" s="69">
        <v>44289</v>
      </c>
      <c r="W12" s="138">
        <v>44335</v>
      </c>
      <c r="X12" s="71">
        <v>44373</v>
      </c>
      <c r="Y12" s="145">
        <v>44408</v>
      </c>
      <c r="Z12" s="236">
        <v>44450</v>
      </c>
      <c r="AA12" s="127">
        <v>43225</v>
      </c>
      <c r="AB12" s="106">
        <v>43365</v>
      </c>
      <c r="AC12" s="113">
        <v>43367</v>
      </c>
      <c r="AD12" s="69">
        <v>43377</v>
      </c>
      <c r="AE12" s="86">
        <v>43379</v>
      </c>
      <c r="AF12" s="106"/>
      <c r="AG12" s="106"/>
    </row>
    <row r="13" spans="1:33" s="19" customFormat="1" ht="14.25" customHeight="1" x14ac:dyDescent="0.25">
      <c r="A13" s="26" t="s">
        <v>22</v>
      </c>
      <c r="B13" s="132" t="s">
        <v>59</v>
      </c>
      <c r="C13" s="250" t="s">
        <v>163</v>
      </c>
      <c r="D13" s="257" t="s">
        <v>164</v>
      </c>
      <c r="E13" s="211"/>
      <c r="F13" s="203"/>
      <c r="G13" s="119"/>
      <c r="H13" s="119"/>
      <c r="I13" s="119"/>
      <c r="J13" s="119"/>
      <c r="K13" s="101">
        <f>Mileage!CH13</f>
        <v>13761</v>
      </c>
      <c r="L13" s="81">
        <v>43620</v>
      </c>
      <c r="M13" s="70">
        <v>43813</v>
      </c>
      <c r="N13" s="70">
        <v>43813</v>
      </c>
      <c r="O13" s="232">
        <v>44201</v>
      </c>
      <c r="P13" s="70"/>
      <c r="Q13" s="70"/>
      <c r="R13" s="70"/>
      <c r="S13" s="70"/>
      <c r="T13" s="71"/>
      <c r="U13" s="71"/>
      <c r="V13" s="69"/>
      <c r="W13" s="136"/>
      <c r="X13" s="71"/>
      <c r="Y13" s="145"/>
      <c r="Z13" s="78"/>
      <c r="AA13" s="81">
        <v>44037</v>
      </c>
      <c r="AB13" s="70"/>
      <c r="AC13" s="70"/>
      <c r="AD13" s="70"/>
      <c r="AE13" s="70"/>
      <c r="AF13" s="70"/>
      <c r="AG13" s="70"/>
    </row>
    <row r="14" spans="1:33" s="19" customFormat="1" ht="14.25" customHeight="1" x14ac:dyDescent="0.25">
      <c r="A14" s="24" t="s">
        <v>30</v>
      </c>
      <c r="B14" s="59" t="s">
        <v>31</v>
      </c>
      <c r="C14" s="250" t="s">
        <v>163</v>
      </c>
      <c r="D14" s="257" t="s">
        <v>169</v>
      </c>
      <c r="E14" s="211" t="s">
        <v>177</v>
      </c>
      <c r="F14" s="203" t="s">
        <v>177</v>
      </c>
      <c r="G14" s="119"/>
      <c r="H14" s="119"/>
      <c r="I14" s="119"/>
      <c r="J14" s="119"/>
      <c r="K14" s="101">
        <f>Mileage!CH14</f>
        <v>7675</v>
      </c>
      <c r="L14" s="81">
        <v>43620</v>
      </c>
      <c r="M14" s="70">
        <v>43813</v>
      </c>
      <c r="N14" s="70">
        <v>44201</v>
      </c>
      <c r="O14" s="232">
        <v>44443</v>
      </c>
      <c r="P14" s="70"/>
      <c r="Q14" s="70"/>
      <c r="R14" s="70"/>
      <c r="S14" s="70"/>
      <c r="T14" s="71"/>
      <c r="U14" s="71"/>
      <c r="V14" s="69"/>
      <c r="W14" s="136"/>
      <c r="X14" s="71"/>
      <c r="Y14" s="145"/>
      <c r="Z14" s="78"/>
      <c r="AA14" s="81"/>
      <c r="AB14" s="70"/>
      <c r="AC14" s="70"/>
      <c r="AD14" s="70"/>
      <c r="AE14" s="70"/>
      <c r="AF14" s="70"/>
      <c r="AG14" s="70"/>
    </row>
    <row r="15" spans="1:33" s="19" customFormat="1" ht="14.25" customHeight="1" x14ac:dyDescent="0.25">
      <c r="A15" s="24" t="s">
        <v>54</v>
      </c>
      <c r="B15" s="130" t="s">
        <v>55</v>
      </c>
      <c r="C15" s="250" t="s">
        <v>163</v>
      </c>
      <c r="D15" s="257" t="s">
        <v>165</v>
      </c>
      <c r="E15" s="211"/>
      <c r="F15" s="204" t="s">
        <v>177</v>
      </c>
      <c r="G15" s="18"/>
      <c r="H15" s="18"/>
      <c r="I15" s="18"/>
      <c r="J15" s="18"/>
      <c r="K15" s="25">
        <f>Mileage!CH15</f>
        <v>11557</v>
      </c>
      <c r="L15" s="50">
        <v>43364</v>
      </c>
      <c r="M15" s="69">
        <v>43813</v>
      </c>
      <c r="N15" s="69">
        <v>43813</v>
      </c>
      <c r="O15" s="234">
        <v>43813</v>
      </c>
      <c r="P15" s="69"/>
      <c r="Q15" s="69"/>
      <c r="R15" s="74"/>
      <c r="S15" s="69"/>
      <c r="T15" s="69"/>
      <c r="U15" s="74"/>
      <c r="V15" s="69"/>
      <c r="W15" s="137"/>
      <c r="X15" s="71"/>
      <c r="Y15" s="145"/>
      <c r="Z15" s="78"/>
      <c r="AA15" s="50"/>
      <c r="AB15" s="69"/>
      <c r="AC15" s="50"/>
      <c r="AD15" s="50"/>
      <c r="AE15" s="69"/>
      <c r="AF15" s="69"/>
      <c r="AG15" s="69"/>
    </row>
    <row r="16" spans="1:33" s="19" customFormat="1" ht="14.25" customHeight="1" x14ac:dyDescent="0.25">
      <c r="A16" s="13" t="s">
        <v>92</v>
      </c>
      <c r="B16" s="13" t="s">
        <v>91</v>
      </c>
      <c r="C16" s="250"/>
      <c r="D16" s="257"/>
      <c r="E16" s="211"/>
      <c r="F16" s="204"/>
      <c r="G16" s="18"/>
      <c r="H16" s="18"/>
      <c r="I16" s="18"/>
      <c r="J16" s="18"/>
      <c r="K16" s="200">
        <f>Mileage!CH16</f>
        <v>75</v>
      </c>
      <c r="L16" s="87"/>
      <c r="M16" s="75"/>
      <c r="N16" s="75"/>
      <c r="O16" s="76"/>
      <c r="P16" s="75"/>
      <c r="Q16" s="75"/>
      <c r="R16" s="77"/>
      <c r="S16" s="69"/>
      <c r="T16" s="69"/>
      <c r="U16" s="74"/>
      <c r="V16" s="69"/>
      <c r="W16" s="137"/>
      <c r="X16" s="71"/>
      <c r="Y16" s="145"/>
      <c r="Z16" s="78"/>
      <c r="AA16" s="50"/>
      <c r="AB16" s="69"/>
      <c r="AC16" s="87"/>
      <c r="AD16" s="87"/>
      <c r="AE16" s="75"/>
      <c r="AF16" s="75"/>
      <c r="AG16" s="75"/>
    </row>
    <row r="17" spans="1:33" s="19" customFormat="1" ht="14.25" customHeight="1" x14ac:dyDescent="0.25">
      <c r="A17" s="24" t="s">
        <v>197</v>
      </c>
      <c r="B17" s="30" t="s">
        <v>195</v>
      </c>
      <c r="C17" s="250"/>
      <c r="D17" s="257"/>
      <c r="E17" s="211"/>
      <c r="F17" s="203"/>
      <c r="G17" s="119"/>
      <c r="H17" s="119"/>
      <c r="I17" s="119"/>
      <c r="J17" s="119"/>
      <c r="K17" s="200">
        <f>Mileage!CH17</f>
        <v>0</v>
      </c>
      <c r="L17" s="87"/>
      <c r="M17" s="75"/>
      <c r="N17" s="75"/>
      <c r="O17" s="75"/>
      <c r="P17" s="75"/>
      <c r="Q17" s="75"/>
      <c r="R17" s="75"/>
      <c r="S17" s="75"/>
      <c r="T17" s="75"/>
      <c r="U17" s="77"/>
      <c r="V17" s="69"/>
      <c r="W17" s="139"/>
      <c r="X17" s="71"/>
      <c r="Y17" s="145"/>
      <c r="Z17" s="78"/>
      <c r="AA17" s="87"/>
      <c r="AB17" s="75"/>
      <c r="AC17" s="75"/>
      <c r="AD17" s="75"/>
      <c r="AE17" s="75"/>
      <c r="AF17" s="75"/>
      <c r="AG17" s="75"/>
    </row>
    <row r="18" spans="1:33" s="19" customFormat="1" ht="14.25" customHeight="1" x14ac:dyDescent="0.25">
      <c r="A18" s="31" t="s">
        <v>45</v>
      </c>
      <c r="B18" s="54" t="s">
        <v>46</v>
      </c>
      <c r="C18" s="250"/>
      <c r="D18" s="257"/>
      <c r="E18" s="211"/>
      <c r="F18" s="206"/>
      <c r="G18" s="121"/>
      <c r="H18" s="121"/>
      <c r="I18" s="121"/>
      <c r="J18" s="121"/>
      <c r="K18" s="200">
        <f>Mileage!CH18</f>
        <v>406</v>
      </c>
      <c r="L18" s="87"/>
      <c r="M18" s="75"/>
      <c r="N18" s="75"/>
      <c r="O18" s="69"/>
      <c r="P18" s="75"/>
      <c r="Q18" s="75"/>
      <c r="R18" s="75"/>
      <c r="S18" s="75"/>
      <c r="T18" s="75"/>
      <c r="U18" s="77"/>
      <c r="V18" s="69"/>
      <c r="W18" s="139"/>
      <c r="X18" s="71"/>
      <c r="Y18" s="145"/>
      <c r="Z18" s="78"/>
      <c r="AA18" s="87"/>
      <c r="AB18" s="75"/>
      <c r="AC18" s="75"/>
      <c r="AD18" s="75"/>
      <c r="AE18" s="75"/>
      <c r="AF18" s="75"/>
      <c r="AG18" s="75"/>
    </row>
    <row r="19" spans="1:33" s="19" customFormat="1" ht="14.25" customHeight="1" x14ac:dyDescent="0.25">
      <c r="A19" s="24" t="s">
        <v>52</v>
      </c>
      <c r="B19" s="134" t="s">
        <v>51</v>
      </c>
      <c r="C19" s="250" t="s">
        <v>163</v>
      </c>
      <c r="D19" s="257" t="s">
        <v>165</v>
      </c>
      <c r="E19" s="211" t="s">
        <v>56</v>
      </c>
      <c r="F19" s="206" t="s">
        <v>86</v>
      </c>
      <c r="G19" s="121"/>
      <c r="H19" s="121"/>
      <c r="I19" s="121" t="s">
        <v>76</v>
      </c>
      <c r="J19" s="121"/>
      <c r="K19" s="200">
        <f>Mileage!CH19</f>
        <v>27904</v>
      </c>
      <c r="L19" s="50">
        <v>42968</v>
      </c>
      <c r="M19" s="69">
        <v>43046</v>
      </c>
      <c r="N19" s="69">
        <v>43256</v>
      </c>
      <c r="O19" s="71">
        <v>43449</v>
      </c>
      <c r="P19" s="69">
        <v>43813</v>
      </c>
      <c r="Q19" s="69">
        <v>43813</v>
      </c>
      <c r="R19" s="69">
        <v>44201</v>
      </c>
      <c r="S19" s="234">
        <v>44576</v>
      </c>
      <c r="T19" s="69"/>
      <c r="U19" s="74"/>
      <c r="V19" s="69"/>
      <c r="W19" s="137"/>
      <c r="X19" s="71"/>
      <c r="Y19" s="145"/>
      <c r="Z19" s="78"/>
      <c r="AA19" s="50">
        <v>44030</v>
      </c>
      <c r="AB19" s="69"/>
      <c r="AC19" s="69"/>
      <c r="AD19" s="69"/>
      <c r="AE19" s="69"/>
      <c r="AF19" s="69"/>
      <c r="AG19" s="69"/>
    </row>
    <row r="20" spans="1:33" s="19" customFormat="1" ht="14.25" customHeight="1" x14ac:dyDescent="0.25">
      <c r="A20" s="23" t="s">
        <v>58</v>
      </c>
      <c r="B20" s="59" t="s">
        <v>57</v>
      </c>
      <c r="C20" s="250"/>
      <c r="D20" s="257"/>
      <c r="E20" s="211"/>
      <c r="F20" s="206"/>
      <c r="G20" s="121"/>
      <c r="H20" s="121"/>
      <c r="I20" s="121"/>
      <c r="J20" s="121"/>
      <c r="K20" s="25">
        <f>Mileage!CH20</f>
        <v>3827</v>
      </c>
      <c r="L20" s="50"/>
      <c r="M20" s="69"/>
      <c r="N20" s="69"/>
      <c r="O20" s="69"/>
      <c r="P20" s="69"/>
      <c r="Q20" s="69"/>
      <c r="R20" s="69"/>
      <c r="S20" s="69"/>
      <c r="T20" s="69"/>
      <c r="U20" s="74"/>
      <c r="V20" s="69"/>
      <c r="W20" s="137"/>
      <c r="X20" s="71"/>
      <c r="Y20" s="145"/>
      <c r="Z20" s="78"/>
      <c r="AA20" s="50"/>
      <c r="AB20" s="69"/>
      <c r="AC20" s="69"/>
      <c r="AD20" s="69"/>
      <c r="AE20" s="69"/>
      <c r="AF20" s="69"/>
      <c r="AG20" s="69"/>
    </row>
    <row r="21" spans="1:33" s="19" customFormat="1" ht="14.25" customHeight="1" x14ac:dyDescent="0.25">
      <c r="A21" s="23" t="s">
        <v>60</v>
      </c>
      <c r="B21" s="13" t="s">
        <v>61</v>
      </c>
      <c r="C21" s="249" t="s">
        <v>163</v>
      </c>
      <c r="D21" s="228"/>
      <c r="E21" s="211"/>
      <c r="F21" s="206"/>
      <c r="G21" s="121"/>
      <c r="H21" s="121"/>
      <c r="I21" s="121"/>
      <c r="J21" s="121"/>
      <c r="K21" s="25">
        <f>Mileage!CH21</f>
        <v>5380</v>
      </c>
      <c r="L21" s="50"/>
      <c r="M21" s="69"/>
      <c r="N21" s="69"/>
      <c r="O21" s="69"/>
      <c r="P21" s="69"/>
      <c r="Q21" s="69"/>
      <c r="R21" s="69"/>
      <c r="S21" s="69"/>
      <c r="T21" s="69"/>
      <c r="U21" s="74"/>
      <c r="V21" s="69"/>
      <c r="W21" s="137"/>
      <c r="X21" s="71"/>
      <c r="Y21" s="145"/>
      <c r="Z21" s="78"/>
      <c r="AA21" s="50"/>
      <c r="AB21" s="69"/>
      <c r="AC21" s="69"/>
      <c r="AD21" s="69"/>
      <c r="AE21" s="69"/>
      <c r="AF21" s="69"/>
      <c r="AG21" s="69"/>
    </row>
    <row r="22" spans="1:33" s="19" customFormat="1" ht="14.25" customHeight="1" x14ac:dyDescent="0.25">
      <c r="A22" s="10" t="s">
        <v>199</v>
      </c>
      <c r="B22" s="24" t="s">
        <v>198</v>
      </c>
      <c r="C22" s="250"/>
      <c r="D22" s="257"/>
      <c r="E22" s="211"/>
      <c r="F22" s="206"/>
      <c r="G22" s="121"/>
      <c r="H22" s="121"/>
      <c r="I22" s="121"/>
      <c r="J22" s="121"/>
      <c r="K22" s="25">
        <f>Mileage!CH22</f>
        <v>0</v>
      </c>
      <c r="L22" s="50"/>
      <c r="M22" s="69"/>
      <c r="N22" s="69"/>
      <c r="O22" s="69"/>
      <c r="P22" s="69"/>
      <c r="Q22" s="69"/>
      <c r="R22" s="69"/>
      <c r="S22" s="69"/>
      <c r="T22" s="69"/>
      <c r="U22" s="74"/>
      <c r="V22" s="69"/>
      <c r="W22" s="137"/>
      <c r="X22" s="71"/>
      <c r="Y22" s="145"/>
      <c r="Z22" s="78"/>
      <c r="AA22" s="50"/>
      <c r="AB22" s="69"/>
      <c r="AC22" s="69"/>
      <c r="AD22" s="69"/>
      <c r="AE22" s="69"/>
      <c r="AF22" s="69"/>
      <c r="AG22" s="69"/>
    </row>
    <row r="23" spans="1:33" s="19" customFormat="1" ht="14.25" customHeight="1" x14ac:dyDescent="0.25">
      <c r="A23" s="10" t="s">
        <v>85</v>
      </c>
      <c r="B23" s="13" t="s">
        <v>102</v>
      </c>
      <c r="C23" s="250"/>
      <c r="D23" s="257"/>
      <c r="E23" s="211"/>
      <c r="F23" s="206"/>
      <c r="G23" s="121"/>
      <c r="H23" s="121"/>
      <c r="I23" s="121"/>
      <c r="J23" s="121"/>
      <c r="K23" s="25">
        <f>Mileage!CH23</f>
        <v>682</v>
      </c>
      <c r="L23" s="50"/>
      <c r="M23" s="69"/>
      <c r="N23" s="69"/>
      <c r="O23" s="69"/>
      <c r="P23" s="69"/>
      <c r="Q23" s="69"/>
      <c r="R23" s="69"/>
      <c r="S23" s="69"/>
      <c r="T23" s="69"/>
      <c r="U23" s="74"/>
      <c r="V23" s="69"/>
      <c r="W23" s="74"/>
      <c r="X23" s="71"/>
      <c r="Y23" s="145"/>
      <c r="Z23" s="78"/>
      <c r="AA23" s="50"/>
      <c r="AB23" s="69"/>
      <c r="AC23" s="69"/>
      <c r="AD23" s="69"/>
      <c r="AE23" s="69"/>
      <c r="AF23" s="69"/>
      <c r="AG23" s="69"/>
    </row>
    <row r="24" spans="1:33" s="19" customFormat="1" ht="14.25" customHeight="1" x14ac:dyDescent="0.25">
      <c r="A24" s="23" t="s">
        <v>72</v>
      </c>
      <c r="B24" s="13" t="s">
        <v>77</v>
      </c>
      <c r="C24" s="250" t="s">
        <v>163</v>
      </c>
      <c r="D24" s="257"/>
      <c r="E24" s="211" t="s">
        <v>171</v>
      </c>
      <c r="F24" s="206"/>
      <c r="G24" s="121"/>
      <c r="H24" s="121"/>
      <c r="I24" s="121"/>
      <c r="J24" s="121"/>
      <c r="K24" s="25">
        <f>Mileage!CH24</f>
        <v>3896</v>
      </c>
      <c r="L24" s="5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74"/>
      <c r="X24" s="71"/>
      <c r="Y24" s="145"/>
      <c r="Z24" s="78"/>
      <c r="AA24" s="50"/>
      <c r="AB24" s="69"/>
      <c r="AC24" s="69"/>
      <c r="AD24" s="69"/>
      <c r="AE24" s="69"/>
      <c r="AF24" s="69"/>
      <c r="AG24" s="69"/>
    </row>
    <row r="25" spans="1:33" s="19" customFormat="1" ht="14.25" customHeight="1" x14ac:dyDescent="0.25">
      <c r="A25" s="24" t="s">
        <v>82</v>
      </c>
      <c r="B25" s="151" t="s">
        <v>83</v>
      </c>
      <c r="C25" s="251" t="s">
        <v>163</v>
      </c>
      <c r="D25" s="258" t="s">
        <v>165</v>
      </c>
      <c r="E25" s="211" t="s">
        <v>56</v>
      </c>
      <c r="F25" s="204" t="s">
        <v>86</v>
      </c>
      <c r="G25" s="18" t="s">
        <v>177</v>
      </c>
      <c r="H25" s="18" t="s">
        <v>284</v>
      </c>
      <c r="I25" s="18" t="s">
        <v>47</v>
      </c>
      <c r="J25" s="18" t="s">
        <v>53</v>
      </c>
      <c r="K25" s="25">
        <f>Mileage!CH25</f>
        <v>36111</v>
      </c>
      <c r="L25" s="50">
        <v>44061</v>
      </c>
      <c r="M25" s="69">
        <v>44201</v>
      </c>
      <c r="N25" s="69">
        <v>44201</v>
      </c>
      <c r="O25" s="69">
        <v>44201</v>
      </c>
      <c r="P25" s="69">
        <v>44331</v>
      </c>
      <c r="Q25" s="71">
        <v>44373</v>
      </c>
      <c r="R25" s="145">
        <v>44408</v>
      </c>
      <c r="S25" s="69">
        <v>44450</v>
      </c>
      <c r="T25" s="234">
        <v>44576</v>
      </c>
      <c r="U25" s="69"/>
      <c r="V25" s="69"/>
      <c r="W25" s="74"/>
      <c r="X25" s="71"/>
      <c r="Y25" s="145"/>
      <c r="Z25" s="78"/>
      <c r="AA25" s="50">
        <v>44030</v>
      </c>
      <c r="AB25" s="69">
        <v>44364</v>
      </c>
      <c r="AC25" s="69">
        <v>44365</v>
      </c>
      <c r="AD25" s="69">
        <v>44366</v>
      </c>
      <c r="AE25" s="69">
        <v>44374</v>
      </c>
      <c r="AF25" s="69"/>
      <c r="AG25" s="69"/>
    </row>
    <row r="26" spans="1:33" s="19" customFormat="1" ht="14.25" customHeight="1" x14ac:dyDescent="0.25">
      <c r="A26" s="39" t="s">
        <v>87</v>
      </c>
      <c r="B26" s="55" t="s">
        <v>88</v>
      </c>
      <c r="C26" s="251"/>
      <c r="D26" s="258"/>
      <c r="E26" s="211"/>
      <c r="F26" s="207"/>
      <c r="G26" s="122"/>
      <c r="H26" s="122"/>
      <c r="I26" s="122"/>
      <c r="J26" s="122"/>
      <c r="K26" s="25">
        <f>Mileage!CH26</f>
        <v>496</v>
      </c>
      <c r="L26" s="50"/>
      <c r="M26" s="69"/>
      <c r="N26" s="69"/>
      <c r="O26" s="69"/>
      <c r="P26" s="69"/>
      <c r="Q26" s="69"/>
      <c r="R26" s="69"/>
      <c r="S26" s="69"/>
      <c r="T26" s="69"/>
      <c r="U26" s="69"/>
      <c r="V26" s="79"/>
      <c r="W26" s="74"/>
      <c r="X26" s="71"/>
      <c r="Y26" s="145"/>
      <c r="Z26" s="78"/>
      <c r="AA26" s="50"/>
      <c r="AB26" s="69"/>
      <c r="AC26" s="69"/>
      <c r="AD26" s="69"/>
      <c r="AE26" s="69"/>
      <c r="AF26" s="69"/>
      <c r="AG26" s="69"/>
    </row>
    <row r="27" spans="1:33" s="37" customFormat="1" ht="14.25" customHeight="1" x14ac:dyDescent="0.25">
      <c r="A27" s="21" t="s">
        <v>100</v>
      </c>
      <c r="B27" s="55" t="s">
        <v>101</v>
      </c>
      <c r="C27" s="251"/>
      <c r="D27" s="258"/>
      <c r="E27" s="211"/>
      <c r="F27" s="207"/>
      <c r="G27" s="122"/>
      <c r="H27" s="122"/>
      <c r="I27" s="122"/>
      <c r="J27" s="122"/>
      <c r="K27" s="199">
        <f>Mileage!CH27</f>
        <v>57</v>
      </c>
      <c r="L27" s="50"/>
      <c r="M27" s="69"/>
      <c r="N27" s="69"/>
      <c r="O27" s="69"/>
      <c r="P27" s="69"/>
      <c r="Q27" s="69"/>
      <c r="R27" s="69"/>
      <c r="S27" s="69"/>
      <c r="T27" s="69"/>
      <c r="U27" s="69"/>
      <c r="V27" s="79"/>
      <c r="W27" s="74"/>
      <c r="X27" s="71"/>
      <c r="Y27" s="145"/>
      <c r="Z27" s="78"/>
      <c r="AA27" s="50"/>
      <c r="AB27" s="69"/>
      <c r="AC27" s="69"/>
      <c r="AD27" s="69"/>
      <c r="AE27" s="69"/>
      <c r="AF27" s="69"/>
      <c r="AG27" s="69"/>
    </row>
    <row r="28" spans="1:33" s="19" customFormat="1" ht="14.25" customHeight="1" x14ac:dyDescent="0.25">
      <c r="A28" s="64" t="s">
        <v>107</v>
      </c>
      <c r="B28" s="29" t="s">
        <v>256</v>
      </c>
      <c r="C28" s="250" t="s">
        <v>163</v>
      </c>
      <c r="D28" s="260" t="s">
        <v>164</v>
      </c>
      <c r="E28" s="213"/>
      <c r="F28" s="208"/>
      <c r="G28" s="121"/>
      <c r="H28" s="123"/>
      <c r="I28" s="121"/>
      <c r="J28" s="123"/>
      <c r="K28" s="25">
        <f>Mileage!CH28</f>
        <v>4104</v>
      </c>
      <c r="L28" s="88"/>
      <c r="M28" s="75"/>
      <c r="N28" s="89"/>
      <c r="O28" s="75"/>
      <c r="P28" s="89"/>
      <c r="Q28" s="75"/>
      <c r="R28" s="89"/>
      <c r="S28" s="75"/>
      <c r="T28" s="89"/>
      <c r="U28" s="75"/>
      <c r="V28" s="89"/>
      <c r="W28" s="77"/>
      <c r="X28" s="143"/>
      <c r="Y28" s="146"/>
      <c r="Z28" s="141"/>
      <c r="AA28" s="87"/>
      <c r="AB28" s="89"/>
      <c r="AC28" s="75"/>
      <c r="AD28" s="89"/>
      <c r="AE28" s="75"/>
      <c r="AF28" s="89"/>
      <c r="AG28" s="90"/>
    </row>
    <row r="29" spans="1:33" s="19" customFormat="1" ht="14.25" customHeight="1" x14ac:dyDescent="0.25">
      <c r="A29" s="21" t="s">
        <v>108</v>
      </c>
      <c r="B29" s="60" t="s">
        <v>110</v>
      </c>
      <c r="C29" s="250" t="s">
        <v>163</v>
      </c>
      <c r="D29" s="257" t="s">
        <v>167</v>
      </c>
      <c r="E29" s="211" t="s">
        <v>172</v>
      </c>
      <c r="F29" s="209" t="s">
        <v>75</v>
      </c>
      <c r="G29" s="18"/>
      <c r="H29" s="124" t="s">
        <v>284</v>
      </c>
      <c r="I29" s="18" t="s">
        <v>172</v>
      </c>
      <c r="J29" s="63" t="s">
        <v>261</v>
      </c>
      <c r="K29" s="25">
        <f>Mileage!CH29</f>
        <v>10338</v>
      </c>
      <c r="L29" s="91">
        <v>43813</v>
      </c>
      <c r="M29" s="69">
        <v>44201</v>
      </c>
      <c r="N29" s="235">
        <v>44450</v>
      </c>
      <c r="O29" s="69"/>
      <c r="P29" s="92"/>
      <c r="Q29" s="69"/>
      <c r="R29" s="92"/>
      <c r="S29" s="69"/>
      <c r="T29" s="92"/>
      <c r="U29" s="69"/>
      <c r="V29" s="92"/>
      <c r="W29" s="74"/>
      <c r="X29" s="143"/>
      <c r="Y29" s="146"/>
      <c r="Z29" s="141"/>
      <c r="AA29" s="50">
        <v>44030</v>
      </c>
      <c r="AB29" s="92"/>
      <c r="AC29" s="69"/>
      <c r="AD29" s="92"/>
      <c r="AE29" s="69"/>
      <c r="AF29" s="92"/>
      <c r="AG29" s="93"/>
    </row>
    <row r="30" spans="1:33" s="19" customFormat="1" ht="14.25" customHeight="1" x14ac:dyDescent="0.25">
      <c r="A30" s="21" t="s">
        <v>109</v>
      </c>
      <c r="B30" s="60" t="s">
        <v>111</v>
      </c>
      <c r="C30" s="250" t="s">
        <v>177</v>
      </c>
      <c r="D30" s="257" t="s">
        <v>343</v>
      </c>
      <c r="E30" s="211" t="s">
        <v>179</v>
      </c>
      <c r="F30" s="209" t="s">
        <v>186</v>
      </c>
      <c r="G30" s="18" t="s">
        <v>177</v>
      </c>
      <c r="H30" s="124"/>
      <c r="I30" s="18"/>
      <c r="J30" s="124" t="s">
        <v>53</v>
      </c>
      <c r="K30" s="25">
        <f>Mileage!CH30</f>
        <v>8597</v>
      </c>
      <c r="L30" s="91">
        <v>43813</v>
      </c>
      <c r="M30" s="69">
        <v>44201</v>
      </c>
      <c r="N30" s="235">
        <v>44201</v>
      </c>
      <c r="O30" s="69"/>
      <c r="P30" s="92"/>
      <c r="Q30" s="69"/>
      <c r="R30" s="92"/>
      <c r="S30" s="69"/>
      <c r="T30" s="92"/>
      <c r="U30" s="69"/>
      <c r="V30" s="92"/>
      <c r="W30" s="74"/>
      <c r="X30" s="143"/>
      <c r="Y30" s="146"/>
      <c r="Z30" s="141"/>
      <c r="AA30" s="50">
        <v>44037</v>
      </c>
      <c r="AB30" s="92"/>
      <c r="AC30" s="69"/>
      <c r="AD30" s="92"/>
      <c r="AE30" s="69"/>
      <c r="AF30" s="92"/>
      <c r="AG30" s="93"/>
    </row>
    <row r="31" spans="1:33" s="19" customFormat="1" ht="14.25" customHeight="1" x14ac:dyDescent="0.25">
      <c r="A31" s="28" t="s">
        <v>117</v>
      </c>
      <c r="B31" s="60" t="s">
        <v>118</v>
      </c>
      <c r="C31" s="249" t="s">
        <v>163</v>
      </c>
      <c r="D31" s="257" t="s">
        <v>343</v>
      </c>
      <c r="E31" s="212" t="s">
        <v>177</v>
      </c>
      <c r="F31" s="210"/>
      <c r="G31" s="122" t="s">
        <v>177</v>
      </c>
      <c r="H31" s="125"/>
      <c r="I31" s="122"/>
      <c r="J31" s="125"/>
      <c r="K31" s="25">
        <f>Mileage!CH31</f>
        <v>3980</v>
      </c>
      <c r="L31" s="237">
        <v>44076</v>
      </c>
      <c r="M31" s="79"/>
      <c r="N31" s="94"/>
      <c r="O31" s="79"/>
      <c r="P31" s="94"/>
      <c r="Q31" s="79"/>
      <c r="R31" s="94"/>
      <c r="S31" s="79"/>
      <c r="T31" s="94"/>
      <c r="U31" s="79"/>
      <c r="V31" s="94"/>
      <c r="W31" s="95"/>
      <c r="X31" s="143"/>
      <c r="Y31" s="146"/>
      <c r="Z31" s="141"/>
      <c r="AA31" s="51"/>
      <c r="AB31" s="94"/>
      <c r="AC31" s="79"/>
      <c r="AD31" s="94"/>
      <c r="AE31" s="79"/>
      <c r="AF31" s="94"/>
      <c r="AG31" s="96"/>
    </row>
    <row r="32" spans="1:33" s="19" customFormat="1" ht="14.25" customHeight="1" x14ac:dyDescent="0.25">
      <c r="A32" s="21" t="s">
        <v>123</v>
      </c>
      <c r="B32" s="271" t="s">
        <v>124</v>
      </c>
      <c r="C32" s="249" t="s">
        <v>163</v>
      </c>
      <c r="D32" s="228" t="s">
        <v>170</v>
      </c>
      <c r="E32" s="211" t="s">
        <v>177</v>
      </c>
      <c r="F32" s="209"/>
      <c r="G32" s="18"/>
      <c r="H32" s="124"/>
      <c r="I32" s="18"/>
      <c r="J32" s="124"/>
      <c r="K32" s="25">
        <f>Mileage!CH32</f>
        <v>3490</v>
      </c>
      <c r="L32" s="91">
        <v>44101</v>
      </c>
      <c r="M32" s="234">
        <v>44201</v>
      </c>
      <c r="N32" s="92"/>
      <c r="O32" s="69"/>
      <c r="P32" s="92"/>
      <c r="Q32" s="69"/>
      <c r="R32" s="92"/>
      <c r="S32" s="69"/>
      <c r="T32" s="92"/>
      <c r="U32" s="69"/>
      <c r="V32" s="92"/>
      <c r="W32" s="74"/>
      <c r="X32" s="143"/>
      <c r="Y32" s="146"/>
      <c r="Z32" s="141"/>
      <c r="AA32" s="51"/>
      <c r="AB32" s="92"/>
      <c r="AC32" s="69"/>
      <c r="AD32" s="92"/>
      <c r="AE32" s="69"/>
      <c r="AF32" s="92"/>
      <c r="AG32" s="90"/>
    </row>
    <row r="33" spans="1:86" s="37" customFormat="1" ht="14.25" customHeight="1" x14ac:dyDescent="0.25">
      <c r="A33" s="21" t="s">
        <v>313</v>
      </c>
      <c r="B33" s="28" t="s">
        <v>234</v>
      </c>
      <c r="C33" s="253"/>
      <c r="D33" s="261"/>
      <c r="E33" s="256"/>
      <c r="F33" s="114"/>
      <c r="G33" s="52"/>
      <c r="H33" s="52"/>
      <c r="I33" s="52"/>
      <c r="J33" s="52"/>
      <c r="K33" s="25">
        <f>Mileage!CH38</f>
        <v>108</v>
      </c>
      <c r="L33" s="159"/>
      <c r="M33" s="21"/>
      <c r="N33" s="25"/>
      <c r="O33" s="16"/>
      <c r="P33" s="16"/>
      <c r="Q33" s="16"/>
      <c r="R33" s="21"/>
      <c r="S33" s="21"/>
      <c r="T33" s="21"/>
      <c r="U33" s="21"/>
      <c r="V33" s="21"/>
      <c r="W33" s="21"/>
      <c r="X33" s="21"/>
      <c r="Y33" s="21"/>
      <c r="Z33" s="16"/>
      <c r="AA33" s="263"/>
      <c r="AB33" s="21"/>
      <c r="AC33" s="21"/>
      <c r="AD33" s="34"/>
      <c r="AE33" s="34"/>
      <c r="AF33" s="268"/>
      <c r="AG33" s="18"/>
      <c r="AH33" s="269"/>
      <c r="AI33" s="269"/>
      <c r="AJ33" s="269"/>
      <c r="AK33" s="269"/>
      <c r="AL33" s="269"/>
      <c r="AM33" s="190"/>
      <c r="AN33" s="190"/>
      <c r="AO33" s="267"/>
      <c r="AP33" s="269"/>
      <c r="AQ33" s="269"/>
      <c r="AR33" s="269"/>
      <c r="AS33" s="269"/>
      <c r="AT33" s="269"/>
      <c r="AU33" s="269"/>
      <c r="AV33" s="267"/>
      <c r="AW33" s="269"/>
      <c r="AX33" s="267"/>
      <c r="AY33" s="269"/>
      <c r="AZ33" s="269"/>
      <c r="BA33" s="269"/>
      <c r="BB33" s="267"/>
      <c r="BC33" s="269"/>
      <c r="BD33" s="269"/>
      <c r="BE33" s="269"/>
      <c r="BF33" s="269"/>
      <c r="BG33" s="267"/>
      <c r="BH33" s="267"/>
      <c r="BI33" s="267"/>
      <c r="BJ33" s="267"/>
      <c r="BK33" s="267"/>
      <c r="BL33" s="267"/>
      <c r="BM33" s="267"/>
      <c r="BN33" s="267"/>
      <c r="BO33" s="267"/>
      <c r="BP33" s="267"/>
      <c r="BQ33" s="267"/>
      <c r="BR33" s="267"/>
      <c r="BS33" s="267"/>
      <c r="BT33" s="267"/>
      <c r="BU33" s="267"/>
      <c r="BV33" s="267"/>
      <c r="BW33" s="267"/>
      <c r="BX33" s="267"/>
      <c r="BY33" s="190"/>
      <c r="BZ33" s="190"/>
      <c r="CA33" s="190"/>
      <c r="CB33" s="190"/>
      <c r="CC33" s="190"/>
      <c r="CD33" s="190"/>
      <c r="CE33" s="190"/>
      <c r="CF33" s="190"/>
      <c r="CG33" s="190"/>
      <c r="CH33" s="190"/>
    </row>
    <row r="34" spans="1:86" s="19" customFormat="1" ht="14.25" customHeight="1" x14ac:dyDescent="0.25">
      <c r="A34" s="21" t="s">
        <v>119</v>
      </c>
      <c r="B34" s="272" t="s">
        <v>73</v>
      </c>
      <c r="C34" s="250" t="s">
        <v>163</v>
      </c>
      <c r="D34" s="257" t="s">
        <v>165</v>
      </c>
      <c r="E34" s="211" t="s">
        <v>173</v>
      </c>
      <c r="F34" s="204" t="s">
        <v>75</v>
      </c>
      <c r="G34" s="18" t="s">
        <v>174</v>
      </c>
      <c r="H34" s="18" t="s">
        <v>284</v>
      </c>
      <c r="I34" s="18" t="s">
        <v>168</v>
      </c>
      <c r="J34" s="18" t="s">
        <v>146</v>
      </c>
      <c r="K34" s="25">
        <f>Mileage!CH34</f>
        <v>34585</v>
      </c>
      <c r="L34" s="50">
        <v>43748</v>
      </c>
      <c r="M34" s="69">
        <v>44201</v>
      </c>
      <c r="N34" s="69">
        <v>44201</v>
      </c>
      <c r="O34" s="69">
        <v>44201</v>
      </c>
      <c r="P34" s="69">
        <v>44331</v>
      </c>
      <c r="Q34" s="71">
        <v>44373</v>
      </c>
      <c r="R34" s="145">
        <v>44408</v>
      </c>
      <c r="S34" s="234">
        <v>44450</v>
      </c>
      <c r="T34" s="69"/>
      <c r="U34" s="69"/>
      <c r="V34" s="69"/>
      <c r="W34" s="74"/>
      <c r="X34" s="71"/>
      <c r="Y34" s="145"/>
      <c r="Z34" s="78"/>
      <c r="AA34" s="50">
        <v>43813</v>
      </c>
      <c r="AB34" s="69">
        <v>44030</v>
      </c>
      <c r="AC34" s="69">
        <v>44346</v>
      </c>
      <c r="AD34" s="69">
        <v>44394</v>
      </c>
      <c r="AE34" s="69">
        <v>44408</v>
      </c>
      <c r="AF34" s="69"/>
      <c r="AG34" s="79"/>
    </row>
    <row r="35" spans="1:86" s="19" customFormat="1" ht="14.25" customHeight="1" x14ac:dyDescent="0.25">
      <c r="A35" s="21" t="s">
        <v>126</v>
      </c>
      <c r="B35" s="270" t="s">
        <v>127</v>
      </c>
      <c r="C35" s="249" t="s">
        <v>163</v>
      </c>
      <c r="D35" s="229" t="s">
        <v>177</v>
      </c>
      <c r="E35" s="212"/>
      <c r="F35" s="207"/>
      <c r="G35" s="122" t="s">
        <v>177</v>
      </c>
      <c r="H35" s="122"/>
      <c r="I35" s="122"/>
      <c r="J35" s="122"/>
      <c r="K35" s="25">
        <f>Mileage!CH35</f>
        <v>1389</v>
      </c>
      <c r="L35" s="51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95"/>
      <c r="X35" s="71"/>
      <c r="Y35" s="145"/>
      <c r="Z35" s="78"/>
      <c r="AA35" s="51"/>
      <c r="AB35" s="79"/>
      <c r="AC35" s="76"/>
      <c r="AD35" s="67"/>
      <c r="AE35" s="67"/>
      <c r="AF35" s="67"/>
      <c r="AG35" s="67"/>
    </row>
    <row r="36" spans="1:86" s="19" customFormat="1" ht="14.25" customHeight="1" x14ac:dyDescent="0.25">
      <c r="A36" s="21" t="s">
        <v>129</v>
      </c>
      <c r="B36" s="271" t="s">
        <v>130</v>
      </c>
      <c r="C36" s="250" t="s">
        <v>170</v>
      </c>
      <c r="D36" s="257"/>
      <c r="E36" s="211"/>
      <c r="F36" s="209"/>
      <c r="G36" s="18"/>
      <c r="H36" s="124"/>
      <c r="I36" s="18"/>
      <c r="J36" s="124"/>
      <c r="K36" s="25">
        <f>Mileage!CH36</f>
        <v>859</v>
      </c>
      <c r="L36" s="238">
        <v>44076</v>
      </c>
      <c r="M36" s="75"/>
      <c r="N36" s="89"/>
      <c r="O36" s="75"/>
      <c r="P36" s="89"/>
      <c r="Q36" s="75"/>
      <c r="R36" s="89"/>
      <c r="S36" s="75"/>
      <c r="T36" s="89"/>
      <c r="U36" s="75"/>
      <c r="V36" s="89"/>
      <c r="W36" s="77"/>
      <c r="X36" s="194"/>
      <c r="Y36" s="195"/>
      <c r="Z36" s="141"/>
      <c r="AA36" s="50"/>
      <c r="AB36" s="92"/>
      <c r="AC36" s="69"/>
      <c r="AD36" s="92"/>
      <c r="AE36" s="69"/>
      <c r="AF36" s="92"/>
      <c r="AG36" s="93"/>
    </row>
    <row r="37" spans="1:86" s="19" customFormat="1" ht="14.25" customHeight="1" x14ac:dyDescent="0.25">
      <c r="A37" s="21" t="s">
        <v>295</v>
      </c>
      <c r="B37" s="223" t="s">
        <v>296</v>
      </c>
      <c r="C37" s="251"/>
      <c r="D37" s="258"/>
      <c r="E37" s="212"/>
      <c r="F37" s="210"/>
      <c r="G37" s="122"/>
      <c r="H37" s="125"/>
      <c r="I37" s="122"/>
      <c r="J37" s="125"/>
      <c r="K37" s="25">
        <f>Mileage!CH37</f>
        <v>0</v>
      </c>
      <c r="L37" s="191"/>
      <c r="M37" s="69"/>
      <c r="N37" s="92"/>
      <c r="O37" s="69"/>
      <c r="P37" s="92"/>
      <c r="Q37" s="69"/>
      <c r="R37" s="92"/>
      <c r="S37" s="69"/>
      <c r="T37" s="92"/>
      <c r="U37" s="69"/>
      <c r="V37" s="92"/>
      <c r="W37" s="69"/>
      <c r="X37" s="92"/>
      <c r="Y37" s="92"/>
      <c r="Z37" s="275"/>
      <c r="AA37" s="51"/>
      <c r="AB37" s="94"/>
      <c r="AC37" s="79"/>
      <c r="AD37" s="94"/>
      <c r="AE37" s="79"/>
      <c r="AF37" s="94"/>
      <c r="AG37" s="96"/>
    </row>
    <row r="38" spans="1:86" s="19" customFormat="1" ht="14.25" customHeight="1" x14ac:dyDescent="0.25">
      <c r="A38" s="21" t="s">
        <v>297</v>
      </c>
      <c r="B38" s="223" t="s">
        <v>298</v>
      </c>
      <c r="C38" s="251"/>
      <c r="D38" s="258"/>
      <c r="E38" s="212"/>
      <c r="F38" s="210"/>
      <c r="G38" s="122"/>
      <c r="H38" s="125"/>
      <c r="I38" s="122"/>
      <c r="J38" s="125"/>
      <c r="K38" s="25">
        <f>Mileage!CH38</f>
        <v>108</v>
      </c>
      <c r="L38" s="266"/>
      <c r="M38" s="69"/>
      <c r="N38" s="92"/>
      <c r="O38" s="69"/>
      <c r="P38" s="92"/>
      <c r="Q38" s="69"/>
      <c r="R38" s="92"/>
      <c r="S38" s="69"/>
      <c r="T38" s="92"/>
      <c r="U38" s="69"/>
      <c r="V38" s="92"/>
      <c r="W38" s="69"/>
      <c r="X38" s="92"/>
      <c r="Y38" s="92"/>
      <c r="Z38" s="275"/>
      <c r="AA38" s="51"/>
      <c r="AB38" s="94"/>
      <c r="AC38" s="79"/>
      <c r="AD38" s="94"/>
      <c r="AE38" s="79"/>
      <c r="AF38" s="94"/>
      <c r="AG38" s="96"/>
    </row>
    <row r="39" spans="1:86" s="19" customFormat="1" ht="14.25" customHeight="1" x14ac:dyDescent="0.25">
      <c r="A39" s="21" t="s">
        <v>255</v>
      </c>
      <c r="B39" s="223" t="s">
        <v>254</v>
      </c>
      <c r="C39" s="251"/>
      <c r="D39" s="258"/>
      <c r="E39" s="212"/>
      <c r="F39" s="210"/>
      <c r="G39" s="122"/>
      <c r="H39" s="125"/>
      <c r="I39" s="122"/>
      <c r="J39" s="125"/>
      <c r="K39" s="200">
        <f>Mileage!CH39</f>
        <v>0</v>
      </c>
      <c r="L39" s="92"/>
      <c r="M39" s="69"/>
      <c r="N39" s="92"/>
      <c r="O39" s="69"/>
      <c r="P39" s="92"/>
      <c r="Q39" s="69"/>
      <c r="R39" s="92"/>
      <c r="S39" s="69"/>
      <c r="T39" s="92"/>
      <c r="U39" s="69"/>
      <c r="V39" s="92"/>
      <c r="W39" s="69"/>
      <c r="X39" s="92"/>
      <c r="Y39" s="92"/>
      <c r="Z39" s="141"/>
      <c r="AA39" s="51"/>
      <c r="AB39" s="94"/>
      <c r="AC39" s="79"/>
      <c r="AD39" s="94"/>
      <c r="AE39" s="79"/>
      <c r="AF39" s="94"/>
      <c r="AG39" s="96"/>
    </row>
    <row r="40" spans="1:86" s="19" customFormat="1" ht="14.25" customHeight="1" x14ac:dyDescent="0.25">
      <c r="A40" s="21" t="s">
        <v>140</v>
      </c>
      <c r="B40" s="223" t="s">
        <v>141</v>
      </c>
      <c r="C40" s="251" t="s">
        <v>163</v>
      </c>
      <c r="D40" s="258" t="s">
        <v>170</v>
      </c>
      <c r="E40" s="212"/>
      <c r="F40" s="210"/>
      <c r="G40" s="122"/>
      <c r="H40" s="125"/>
      <c r="I40" s="122"/>
      <c r="J40" s="125"/>
      <c r="K40" s="25">
        <f>Mileage!CH40</f>
        <v>1399</v>
      </c>
      <c r="L40" s="91"/>
      <c r="M40" s="69"/>
      <c r="N40" s="92"/>
      <c r="O40" s="69"/>
      <c r="P40" s="92"/>
      <c r="Q40" s="69"/>
      <c r="R40" s="92"/>
      <c r="S40" s="69"/>
      <c r="T40" s="92"/>
      <c r="U40" s="69"/>
      <c r="V40" s="92"/>
      <c r="W40" s="69"/>
      <c r="X40" s="92"/>
      <c r="Y40" s="92"/>
      <c r="Z40" s="141"/>
      <c r="AA40" s="51"/>
      <c r="AB40" s="94"/>
      <c r="AC40" s="79"/>
      <c r="AD40" s="94"/>
      <c r="AE40" s="79"/>
      <c r="AF40" s="94"/>
      <c r="AG40" s="96"/>
    </row>
    <row r="41" spans="1:86" s="19" customFormat="1" ht="14.25" customHeight="1" x14ac:dyDescent="0.25">
      <c r="A41" s="21" t="s">
        <v>250</v>
      </c>
      <c r="B41" s="223" t="s">
        <v>252</v>
      </c>
      <c r="C41" s="251"/>
      <c r="D41" s="258"/>
      <c r="E41" s="212"/>
      <c r="F41" s="210"/>
      <c r="G41" s="122"/>
      <c r="H41" s="125"/>
      <c r="I41" s="122"/>
      <c r="J41" s="125"/>
      <c r="K41" s="25">
        <f>Mileage!CH41</f>
        <v>0</v>
      </c>
      <c r="L41" s="91"/>
      <c r="M41" s="69"/>
      <c r="N41" s="92"/>
      <c r="O41" s="69"/>
      <c r="P41" s="92"/>
      <c r="Q41" s="69"/>
      <c r="R41" s="92"/>
      <c r="S41" s="69"/>
      <c r="T41" s="92"/>
      <c r="U41" s="69"/>
      <c r="V41" s="92"/>
      <c r="W41" s="69"/>
      <c r="X41" s="92"/>
      <c r="Y41" s="92"/>
      <c r="Z41" s="141"/>
      <c r="AA41" s="51"/>
      <c r="AB41" s="94"/>
      <c r="AC41" s="79"/>
      <c r="AD41" s="94"/>
      <c r="AE41" s="79"/>
      <c r="AF41" s="94"/>
      <c r="AG41" s="96"/>
    </row>
    <row r="42" spans="1:86" s="19" customFormat="1" ht="14.25" customHeight="1" x14ac:dyDescent="0.25">
      <c r="A42" s="21" t="s">
        <v>251</v>
      </c>
      <c r="B42" s="223" t="s">
        <v>253</v>
      </c>
      <c r="C42" s="251"/>
      <c r="D42" s="258"/>
      <c r="E42" s="212"/>
      <c r="F42" s="210"/>
      <c r="G42" s="122"/>
      <c r="H42" s="125"/>
      <c r="I42" s="122"/>
      <c r="J42" s="125"/>
      <c r="K42" s="25">
        <f>Mileage!CH42</f>
        <v>0</v>
      </c>
      <c r="L42" s="91"/>
      <c r="M42" s="69"/>
      <c r="N42" s="92"/>
      <c r="O42" s="69"/>
      <c r="P42" s="92"/>
      <c r="Q42" s="69"/>
      <c r="R42" s="92"/>
      <c r="S42" s="69"/>
      <c r="T42" s="92"/>
      <c r="U42" s="69"/>
      <c r="V42" s="92"/>
      <c r="W42" s="69"/>
      <c r="X42" s="92"/>
      <c r="Y42" s="92"/>
      <c r="Z42" s="141"/>
      <c r="AA42" s="51"/>
      <c r="AB42" s="94"/>
      <c r="AC42" s="79"/>
      <c r="AD42" s="94"/>
      <c r="AE42" s="79"/>
      <c r="AF42" s="94"/>
      <c r="AG42" s="96"/>
    </row>
    <row r="43" spans="1:86" s="19" customFormat="1" ht="14.25" customHeight="1" x14ac:dyDescent="0.25">
      <c r="A43" s="21" t="s">
        <v>200</v>
      </c>
      <c r="B43" s="273" t="s">
        <v>201</v>
      </c>
      <c r="C43" s="251" t="s">
        <v>280</v>
      </c>
      <c r="D43" s="258" t="s">
        <v>342</v>
      </c>
      <c r="E43" s="212" t="s">
        <v>279</v>
      </c>
      <c r="F43" s="209"/>
      <c r="G43" s="18"/>
      <c r="H43" s="124"/>
      <c r="I43" s="18"/>
      <c r="J43" s="124"/>
      <c r="K43" s="25">
        <f>Mileage!CH43</f>
        <v>2853</v>
      </c>
      <c r="L43" s="91"/>
      <c r="M43" s="69"/>
      <c r="N43" s="92"/>
      <c r="O43" s="69"/>
      <c r="P43" s="92"/>
      <c r="Q43" s="69"/>
      <c r="R43" s="92"/>
      <c r="S43" s="69"/>
      <c r="T43" s="92"/>
      <c r="U43" s="69"/>
      <c r="V43" s="92"/>
      <c r="W43" s="69"/>
      <c r="X43" s="92"/>
      <c r="Y43" s="92"/>
      <c r="Z43" s="141"/>
      <c r="AA43" s="51"/>
      <c r="AB43" s="94"/>
      <c r="AC43" s="79"/>
      <c r="AD43" s="94"/>
      <c r="AE43" s="79"/>
      <c r="AF43" s="94"/>
      <c r="AG43" s="96"/>
    </row>
    <row r="44" spans="1:86" s="19" customFormat="1" ht="14.25" customHeight="1" x14ac:dyDescent="0.25">
      <c r="A44" s="21" t="s">
        <v>154</v>
      </c>
      <c r="B44" s="223" t="s">
        <v>153</v>
      </c>
      <c r="C44" s="251" t="s">
        <v>163</v>
      </c>
      <c r="D44" s="258" t="s">
        <v>164</v>
      </c>
      <c r="E44" s="212" t="s">
        <v>177</v>
      </c>
      <c r="F44" s="209"/>
      <c r="G44" s="18" t="s">
        <v>177</v>
      </c>
      <c r="H44" s="124"/>
      <c r="I44" s="18"/>
      <c r="J44" s="124"/>
      <c r="K44" s="25">
        <f>Mileage!CH44</f>
        <v>2363</v>
      </c>
      <c r="L44" s="91"/>
      <c r="M44" s="69"/>
      <c r="N44" s="92"/>
      <c r="O44" s="69"/>
      <c r="P44" s="92"/>
      <c r="Q44" s="69"/>
      <c r="R44" s="92"/>
      <c r="S44" s="69"/>
      <c r="T44" s="92"/>
      <c r="U44" s="69"/>
      <c r="V44" s="92"/>
      <c r="W44" s="69"/>
      <c r="X44" s="92"/>
      <c r="Y44" s="92"/>
      <c r="Z44" s="141"/>
      <c r="AA44" s="51"/>
      <c r="AB44" s="94"/>
      <c r="AC44" s="79"/>
      <c r="AD44" s="94"/>
      <c r="AE44" s="79"/>
      <c r="AF44" s="94"/>
      <c r="AG44" s="96"/>
    </row>
    <row r="45" spans="1:86" s="19" customFormat="1" ht="14.25" customHeight="1" x14ac:dyDescent="0.25">
      <c r="A45" s="21" t="s">
        <v>156</v>
      </c>
      <c r="B45" s="223" t="s">
        <v>155</v>
      </c>
      <c r="C45" s="251" t="s">
        <v>163</v>
      </c>
      <c r="D45" s="258" t="s">
        <v>165</v>
      </c>
      <c r="E45" s="212"/>
      <c r="F45" s="209"/>
      <c r="G45" s="18"/>
      <c r="H45" s="124"/>
      <c r="I45" s="18"/>
      <c r="J45" s="124"/>
      <c r="K45" s="25">
        <f>Mileage!CH45</f>
        <v>1042</v>
      </c>
      <c r="L45" s="91"/>
      <c r="M45" s="69"/>
      <c r="N45" s="92"/>
      <c r="O45" s="69"/>
      <c r="P45" s="92"/>
      <c r="Q45" s="69"/>
      <c r="R45" s="92"/>
      <c r="S45" s="69"/>
      <c r="T45" s="92"/>
      <c r="U45" s="69"/>
      <c r="V45" s="92"/>
      <c r="W45" s="69"/>
      <c r="X45" s="92"/>
      <c r="Y45" s="92"/>
      <c r="Z45" s="141"/>
      <c r="AA45" s="51"/>
      <c r="AB45" s="94"/>
      <c r="AC45" s="79"/>
      <c r="AD45" s="94"/>
      <c r="AE45" s="79"/>
      <c r="AF45" s="94"/>
      <c r="AG45" s="96"/>
    </row>
    <row r="46" spans="1:86" s="19" customFormat="1" ht="14.25" customHeight="1" x14ac:dyDescent="0.25">
      <c r="A46" s="21" t="s">
        <v>203</v>
      </c>
      <c r="B46" s="223" t="s">
        <v>202</v>
      </c>
      <c r="C46" s="251"/>
      <c r="D46" s="258"/>
      <c r="E46" s="211"/>
      <c r="F46" s="209"/>
      <c r="G46" s="18"/>
      <c r="H46" s="124"/>
      <c r="I46" s="18"/>
      <c r="J46" s="124"/>
      <c r="K46" s="25">
        <f>Mileage!CH46</f>
        <v>1494</v>
      </c>
      <c r="L46" s="91"/>
      <c r="M46" s="69"/>
      <c r="N46" s="92"/>
      <c r="O46" s="69"/>
      <c r="P46" s="92"/>
      <c r="Q46" s="69"/>
      <c r="R46" s="92"/>
      <c r="S46" s="69"/>
      <c r="T46" s="92"/>
      <c r="U46" s="69"/>
      <c r="V46" s="92"/>
      <c r="W46" s="69"/>
      <c r="X46" s="92"/>
      <c r="Y46" s="92"/>
      <c r="Z46" s="141"/>
      <c r="AA46" s="51"/>
      <c r="AB46" s="94"/>
      <c r="AC46" s="79"/>
      <c r="AD46" s="94"/>
      <c r="AE46" s="79"/>
      <c r="AF46" s="94"/>
      <c r="AG46" s="96"/>
    </row>
    <row r="47" spans="1:86" s="19" customFormat="1" ht="14.25" customHeight="1" x14ac:dyDescent="0.25">
      <c r="A47" s="21" t="s">
        <v>205</v>
      </c>
      <c r="B47" s="223" t="s">
        <v>204</v>
      </c>
      <c r="C47" s="251"/>
      <c r="D47" s="258"/>
      <c r="E47" s="212"/>
      <c r="F47" s="209"/>
      <c r="G47" s="18"/>
      <c r="H47" s="124"/>
      <c r="I47" s="18"/>
      <c r="J47" s="124"/>
      <c r="K47" s="25">
        <f>Mileage!CH47</f>
        <v>0</v>
      </c>
      <c r="L47" s="91"/>
      <c r="M47" s="69"/>
      <c r="N47" s="92"/>
      <c r="O47" s="69"/>
      <c r="P47" s="92"/>
      <c r="Q47" s="69"/>
      <c r="R47" s="92"/>
      <c r="S47" s="69"/>
      <c r="T47" s="92"/>
      <c r="U47" s="69"/>
      <c r="V47" s="92"/>
      <c r="W47" s="69"/>
      <c r="X47" s="92"/>
      <c r="Y47" s="92"/>
      <c r="Z47" s="141"/>
      <c r="AA47" s="51"/>
      <c r="AB47" s="94"/>
      <c r="AC47" s="79"/>
      <c r="AD47" s="94"/>
      <c r="AE47" s="79"/>
      <c r="AF47" s="94"/>
      <c r="AG47" s="96"/>
    </row>
    <row r="48" spans="1:86" s="19" customFormat="1" ht="14.25" customHeight="1" x14ac:dyDescent="0.25">
      <c r="A48" s="21" t="s">
        <v>207</v>
      </c>
      <c r="B48" s="223" t="s">
        <v>206</v>
      </c>
      <c r="C48" s="251" t="s">
        <v>170</v>
      </c>
      <c r="D48" s="258" t="s">
        <v>342</v>
      </c>
      <c r="E48" s="212" t="s">
        <v>279</v>
      </c>
      <c r="F48" s="209"/>
      <c r="G48" s="18"/>
      <c r="H48" s="209" t="s">
        <v>284</v>
      </c>
      <c r="I48" s="18"/>
      <c r="J48" s="246"/>
      <c r="K48" s="25">
        <f>Mileage!CH48</f>
        <v>3584</v>
      </c>
      <c r="L48" s="91"/>
      <c r="M48" s="69"/>
      <c r="N48" s="92"/>
      <c r="O48" s="69"/>
      <c r="P48" s="92"/>
      <c r="Q48" s="69"/>
      <c r="R48" s="92"/>
      <c r="S48" s="69"/>
      <c r="T48" s="92"/>
      <c r="U48" s="69"/>
      <c r="V48" s="92"/>
      <c r="W48" s="69"/>
      <c r="X48" s="92"/>
      <c r="Y48" s="92"/>
      <c r="Z48" s="141"/>
      <c r="AA48" s="51"/>
      <c r="AB48" s="94"/>
      <c r="AC48" s="79"/>
      <c r="AD48" s="94"/>
      <c r="AE48" s="79"/>
      <c r="AF48" s="94"/>
      <c r="AG48" s="96"/>
    </row>
    <row r="49" spans="1:33" s="19" customFormat="1" ht="14.25" customHeight="1" x14ac:dyDescent="0.25">
      <c r="A49" s="21" t="s">
        <v>235</v>
      </c>
      <c r="B49" s="223" t="s">
        <v>236</v>
      </c>
      <c r="C49" s="251"/>
      <c r="D49" s="258"/>
      <c r="E49" s="212"/>
      <c r="F49" s="208"/>
      <c r="G49" s="248"/>
      <c r="H49" s="241"/>
      <c r="I49" s="121"/>
      <c r="J49" s="241"/>
      <c r="K49" s="25">
        <f>Mileage!CH49</f>
        <v>439</v>
      </c>
      <c r="L49" s="266"/>
      <c r="M49" s="69"/>
      <c r="N49" s="92"/>
      <c r="O49" s="69"/>
      <c r="P49" s="92"/>
      <c r="Q49" s="69"/>
      <c r="R49" s="92"/>
      <c r="S49" s="69"/>
      <c r="T49" s="92"/>
      <c r="U49" s="69"/>
      <c r="V49" s="92"/>
      <c r="W49" s="69"/>
      <c r="X49" s="92"/>
      <c r="Y49" s="92"/>
      <c r="Z49" s="264"/>
      <c r="AA49" s="265"/>
      <c r="AB49" s="92"/>
      <c r="AC49" s="69"/>
      <c r="AD49" s="92"/>
      <c r="AE49" s="69"/>
      <c r="AF49" s="92"/>
      <c r="AG49" s="93"/>
    </row>
    <row r="50" spans="1:33" s="19" customFormat="1" ht="14.25" customHeight="1" x14ac:dyDescent="0.25">
      <c r="A50" s="21" t="s">
        <v>237</v>
      </c>
      <c r="B50" s="223" t="s">
        <v>241</v>
      </c>
      <c r="C50" s="251" t="s">
        <v>169</v>
      </c>
      <c r="D50" s="258" t="s">
        <v>280</v>
      </c>
      <c r="E50" s="211"/>
      <c r="F50" s="209"/>
      <c r="G50" s="18"/>
      <c r="H50" s="247"/>
      <c r="I50" s="18"/>
      <c r="J50" s="247"/>
      <c r="K50" s="25">
        <f>Mileage!CH50</f>
        <v>2002</v>
      </c>
      <c r="L50" s="266"/>
      <c r="M50" s="69"/>
      <c r="N50" s="92"/>
      <c r="O50" s="69"/>
      <c r="P50" s="92"/>
      <c r="Q50" s="69"/>
      <c r="R50" s="92"/>
      <c r="S50" s="69"/>
      <c r="T50" s="92"/>
      <c r="U50" s="69"/>
      <c r="V50" s="92"/>
      <c r="W50" s="69"/>
      <c r="X50" s="92"/>
      <c r="Y50" s="92"/>
      <c r="Z50" s="141"/>
      <c r="AA50" s="50"/>
      <c r="AB50" s="92"/>
      <c r="AC50" s="69"/>
      <c r="AD50" s="92"/>
      <c r="AE50" s="69"/>
      <c r="AF50" s="92"/>
      <c r="AG50" s="93"/>
    </row>
    <row r="51" spans="1:33" s="19" customFormat="1" ht="14.25" customHeight="1" x14ac:dyDescent="0.25">
      <c r="A51" s="21" t="s">
        <v>246</v>
      </c>
      <c r="B51" s="223" t="s">
        <v>248</v>
      </c>
      <c r="C51" s="251"/>
      <c r="D51" s="258"/>
      <c r="E51" s="228"/>
      <c r="F51" s="209"/>
      <c r="G51" s="18"/>
      <c r="H51" s="124"/>
      <c r="I51" s="18"/>
      <c r="J51" s="124"/>
      <c r="K51" s="25">
        <f>Mileage!CH51</f>
        <v>0</v>
      </c>
      <c r="L51" s="92"/>
      <c r="M51" s="69"/>
      <c r="N51" s="92"/>
      <c r="O51" s="69"/>
      <c r="P51" s="92"/>
      <c r="Q51" s="69"/>
      <c r="R51" s="92"/>
      <c r="S51" s="69"/>
      <c r="T51" s="92"/>
      <c r="U51" s="69"/>
      <c r="V51" s="92"/>
      <c r="W51" s="69"/>
      <c r="X51" s="92"/>
      <c r="Y51" s="92"/>
      <c r="Z51" s="141"/>
      <c r="AA51" s="50"/>
      <c r="AB51" s="92"/>
      <c r="AC51" s="69"/>
      <c r="AD51" s="92"/>
      <c r="AE51" s="69"/>
      <c r="AF51" s="92"/>
      <c r="AG51" s="93"/>
    </row>
    <row r="52" spans="1:33" s="19" customFormat="1" ht="14.25" customHeight="1" x14ac:dyDescent="0.25">
      <c r="A52" s="21" t="s">
        <v>247</v>
      </c>
      <c r="B52" s="223" t="s">
        <v>249</v>
      </c>
      <c r="C52" s="251"/>
      <c r="D52" s="258"/>
      <c r="E52" s="228"/>
      <c r="F52" s="209"/>
      <c r="G52" s="18"/>
      <c r="H52" s="124"/>
      <c r="I52" s="18"/>
      <c r="J52" s="124"/>
      <c r="K52" s="25">
        <f>Mileage!CH52</f>
        <v>0</v>
      </c>
      <c r="L52" s="92"/>
      <c r="M52" s="69"/>
      <c r="N52" s="92"/>
      <c r="O52" s="69"/>
      <c r="P52" s="92"/>
      <c r="Q52" s="69"/>
      <c r="R52" s="92"/>
      <c r="S52" s="69"/>
      <c r="T52" s="92"/>
      <c r="U52" s="69"/>
      <c r="V52" s="92"/>
      <c r="W52" s="69"/>
      <c r="X52" s="92"/>
      <c r="Y52" s="92"/>
      <c r="Z52" s="141"/>
      <c r="AA52" s="50"/>
      <c r="AB52" s="92"/>
      <c r="AC52" s="69"/>
      <c r="AD52" s="92"/>
      <c r="AE52" s="69"/>
      <c r="AF52" s="92"/>
      <c r="AG52" s="93"/>
    </row>
    <row r="53" spans="1:33" s="19" customFormat="1" ht="14.25" customHeight="1" x14ac:dyDescent="0.25">
      <c r="A53" s="21" t="s">
        <v>265</v>
      </c>
      <c r="B53" s="223" t="s">
        <v>264</v>
      </c>
      <c r="C53" s="251"/>
      <c r="D53" s="258"/>
      <c r="E53" s="228"/>
      <c r="F53" s="209"/>
      <c r="G53" s="18"/>
      <c r="H53" s="124"/>
      <c r="I53" s="18"/>
      <c r="J53" s="124"/>
      <c r="K53" s="16">
        <f>Mileage!CH53</f>
        <v>239</v>
      </c>
      <c r="L53" s="266"/>
      <c r="M53" s="69"/>
      <c r="N53" s="92"/>
      <c r="O53" s="69"/>
      <c r="P53" s="92"/>
      <c r="Q53" s="69"/>
      <c r="R53" s="92"/>
      <c r="S53" s="69"/>
      <c r="T53" s="92"/>
      <c r="U53" s="69"/>
      <c r="V53" s="92"/>
      <c r="W53" s="69"/>
      <c r="X53" s="92"/>
      <c r="Y53" s="92"/>
      <c r="Z53" s="276"/>
      <c r="AA53" s="281"/>
      <c r="AB53" s="89"/>
      <c r="AC53" s="75"/>
      <c r="AD53" s="89"/>
      <c r="AE53" s="75"/>
      <c r="AF53" s="89"/>
      <c r="AG53" s="90"/>
    </row>
    <row r="54" spans="1:33" s="19" customFormat="1" ht="14.25" customHeight="1" x14ac:dyDescent="0.25">
      <c r="A54" s="21" t="s">
        <v>299</v>
      </c>
      <c r="B54" s="223" t="s">
        <v>300</v>
      </c>
      <c r="C54" s="251"/>
      <c r="D54" s="258"/>
      <c r="E54" s="228"/>
      <c r="F54" s="209"/>
      <c r="G54" s="18"/>
      <c r="H54" s="124"/>
      <c r="I54" s="18"/>
      <c r="J54" s="124"/>
      <c r="K54" s="16">
        <f>Mileage!CH54</f>
        <v>0</v>
      </c>
      <c r="L54" s="266"/>
      <c r="M54" s="69"/>
      <c r="N54" s="92"/>
      <c r="O54" s="69"/>
      <c r="P54" s="92"/>
      <c r="Q54" s="69"/>
      <c r="R54" s="92"/>
      <c r="S54" s="69"/>
      <c r="T54" s="92"/>
      <c r="U54" s="69"/>
      <c r="V54" s="92"/>
      <c r="W54" s="69"/>
      <c r="X54" s="92"/>
      <c r="Y54" s="92"/>
      <c r="Z54" s="141"/>
      <c r="AA54" s="50"/>
      <c r="AB54" s="92"/>
      <c r="AC54" s="69"/>
      <c r="AD54" s="92"/>
      <c r="AE54" s="69"/>
      <c r="AF54" s="92"/>
      <c r="AG54" s="93"/>
    </row>
    <row r="55" spans="1:33" s="19" customFormat="1" ht="14.25" customHeight="1" x14ac:dyDescent="0.25">
      <c r="A55" s="21" t="s">
        <v>302</v>
      </c>
      <c r="B55" s="223" t="s">
        <v>301</v>
      </c>
      <c r="C55" s="251"/>
      <c r="D55" s="258"/>
      <c r="E55" s="228"/>
      <c r="F55" s="209"/>
      <c r="G55" s="18"/>
      <c r="H55" s="124"/>
      <c r="I55" s="18"/>
      <c r="J55" s="124"/>
      <c r="K55" s="16">
        <f>Mileage!CH55</f>
        <v>0</v>
      </c>
      <c r="L55" s="266"/>
      <c r="M55" s="69"/>
      <c r="N55" s="92"/>
      <c r="O55" s="69"/>
      <c r="P55" s="92"/>
      <c r="Q55" s="69"/>
      <c r="R55" s="92"/>
      <c r="S55" s="69"/>
      <c r="T55" s="92"/>
      <c r="U55" s="69"/>
      <c r="V55" s="92"/>
      <c r="W55" s="69"/>
      <c r="X55" s="92"/>
      <c r="Y55" s="92"/>
      <c r="Z55" s="282"/>
      <c r="AA55" s="50"/>
      <c r="AB55" s="92"/>
      <c r="AC55" s="69"/>
      <c r="AD55" s="92"/>
      <c r="AE55" s="69"/>
      <c r="AF55" s="92"/>
      <c r="AG55" s="93"/>
    </row>
    <row r="56" spans="1:33" s="19" customFormat="1" ht="14.25" customHeight="1" x14ac:dyDescent="0.25">
      <c r="A56" s="21" t="s">
        <v>303</v>
      </c>
      <c r="B56" s="223" t="s">
        <v>304</v>
      </c>
      <c r="C56" s="251" t="s">
        <v>342</v>
      </c>
      <c r="D56" s="258"/>
      <c r="E56" s="228"/>
      <c r="F56" s="209"/>
      <c r="G56" s="18"/>
      <c r="H56" s="124"/>
      <c r="I56" s="18"/>
      <c r="J56" s="124"/>
      <c r="K56" s="16">
        <f>Mileage!CH56</f>
        <v>0</v>
      </c>
      <c r="L56" s="266"/>
      <c r="M56" s="69"/>
      <c r="N56" s="92"/>
      <c r="O56" s="69"/>
      <c r="P56" s="92"/>
      <c r="Q56" s="69"/>
      <c r="R56" s="92"/>
      <c r="S56" s="69"/>
      <c r="T56" s="92"/>
      <c r="U56" s="69"/>
      <c r="V56" s="92"/>
      <c r="W56" s="69"/>
      <c r="X56" s="92"/>
      <c r="Y56" s="92"/>
      <c r="Z56" s="282"/>
      <c r="AA56" s="50"/>
      <c r="AB56" s="92"/>
      <c r="AC56" s="69"/>
      <c r="AD56" s="92"/>
      <c r="AE56" s="69"/>
      <c r="AF56" s="92"/>
      <c r="AG56" s="93"/>
    </row>
    <row r="57" spans="1:33" s="19" customFormat="1" ht="14.25" customHeight="1" x14ac:dyDescent="0.25">
      <c r="A57" s="21" t="s">
        <v>305</v>
      </c>
      <c r="B57" s="223" t="s">
        <v>306</v>
      </c>
      <c r="C57" s="251"/>
      <c r="D57" s="258"/>
      <c r="E57" s="228"/>
      <c r="F57" s="209"/>
      <c r="G57" s="18"/>
      <c r="H57" s="124"/>
      <c r="I57" s="18"/>
      <c r="J57" s="124"/>
      <c r="K57" s="16">
        <f>Mileage!CH57</f>
        <v>0</v>
      </c>
      <c r="L57" s="266"/>
      <c r="M57" s="69"/>
      <c r="N57" s="92"/>
      <c r="O57" s="69"/>
      <c r="P57" s="92"/>
      <c r="Q57" s="69"/>
      <c r="R57" s="92"/>
      <c r="S57" s="69"/>
      <c r="T57" s="92"/>
      <c r="U57" s="69"/>
      <c r="V57" s="92"/>
      <c r="W57" s="69"/>
      <c r="X57" s="92"/>
      <c r="Y57" s="92"/>
      <c r="Z57" s="282"/>
      <c r="AA57" s="50"/>
      <c r="AB57" s="92"/>
      <c r="AC57" s="69"/>
      <c r="AD57" s="92"/>
      <c r="AE57" s="69"/>
      <c r="AF57" s="92"/>
      <c r="AG57" s="93"/>
    </row>
    <row r="58" spans="1:33" s="19" customFormat="1" ht="14.25" customHeight="1" x14ac:dyDescent="0.25">
      <c r="A58" s="21" t="s">
        <v>307</v>
      </c>
      <c r="B58" s="223" t="s">
        <v>308</v>
      </c>
      <c r="C58" s="251"/>
      <c r="D58" s="258"/>
      <c r="E58" s="228"/>
      <c r="F58" s="209"/>
      <c r="G58" s="18"/>
      <c r="H58" s="124"/>
      <c r="I58" s="18"/>
      <c r="J58" s="124"/>
      <c r="K58" s="16">
        <f>Mileage!CH58</f>
        <v>0</v>
      </c>
      <c r="L58" s="266"/>
      <c r="M58" s="69"/>
      <c r="N58" s="92"/>
      <c r="O58" s="69"/>
      <c r="P58" s="92"/>
      <c r="Q58" s="69"/>
      <c r="R58" s="92"/>
      <c r="S58" s="69"/>
      <c r="T58" s="92"/>
      <c r="U58" s="69"/>
      <c r="V58" s="92"/>
      <c r="W58" s="69"/>
      <c r="X58" s="92"/>
      <c r="Y58" s="92"/>
      <c r="Z58" s="282"/>
      <c r="AA58" s="50"/>
      <c r="AB58" s="92"/>
      <c r="AC58" s="69"/>
      <c r="AD58" s="92"/>
      <c r="AE58" s="69"/>
      <c r="AF58" s="92"/>
      <c r="AG58" s="93"/>
    </row>
    <row r="59" spans="1:33" s="19" customFormat="1" ht="14.25" customHeight="1" x14ac:dyDescent="0.25">
      <c r="A59" s="21" t="s">
        <v>309</v>
      </c>
      <c r="B59" s="223" t="s">
        <v>310</v>
      </c>
      <c r="C59" s="251"/>
      <c r="D59" s="258"/>
      <c r="E59" s="228"/>
      <c r="F59" s="209"/>
      <c r="G59" s="18"/>
      <c r="H59" s="124"/>
      <c r="I59" s="18"/>
      <c r="J59" s="124"/>
      <c r="K59" s="16">
        <f>Mileage!CH59</f>
        <v>0</v>
      </c>
      <c r="L59" s="266"/>
      <c r="M59" s="69"/>
      <c r="N59" s="92"/>
      <c r="O59" s="69"/>
      <c r="P59" s="92"/>
      <c r="Q59" s="69"/>
      <c r="R59" s="92"/>
      <c r="S59" s="69"/>
      <c r="T59" s="92"/>
      <c r="U59" s="69"/>
      <c r="V59" s="92"/>
      <c r="W59" s="69"/>
      <c r="X59" s="92"/>
      <c r="Y59" s="92"/>
      <c r="Z59" s="282"/>
      <c r="AA59" s="50"/>
      <c r="AB59" s="92"/>
      <c r="AC59" s="69"/>
      <c r="AD59" s="92"/>
      <c r="AE59" s="69"/>
      <c r="AF59" s="92"/>
      <c r="AG59" s="93"/>
    </row>
    <row r="60" spans="1:33" s="19" customFormat="1" ht="14.25" customHeight="1" x14ac:dyDescent="0.25">
      <c r="A60" s="221" t="s">
        <v>36</v>
      </c>
      <c r="B60" s="272" t="s">
        <v>37</v>
      </c>
      <c r="C60" s="249"/>
      <c r="D60" s="228"/>
      <c r="E60" s="228"/>
      <c r="F60" s="204"/>
      <c r="G60" s="18"/>
      <c r="H60" s="18"/>
      <c r="I60" s="18"/>
      <c r="J60" s="18"/>
      <c r="K60" s="16">
        <f>Mileage!CH60</f>
        <v>2902</v>
      </c>
      <c r="L60" s="265">
        <v>42711</v>
      </c>
      <c r="M60" s="234">
        <v>44201</v>
      </c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80"/>
      <c r="AA60" s="50"/>
      <c r="AB60" s="69"/>
      <c r="AC60" s="69"/>
      <c r="AD60" s="69"/>
      <c r="AE60" s="69"/>
      <c r="AF60" s="69"/>
      <c r="AG60" s="69"/>
    </row>
    <row r="61" spans="1:33" s="19" customFormat="1" ht="14.25" customHeight="1" x14ac:dyDescent="0.25">
      <c r="A61" s="221" t="s">
        <v>142</v>
      </c>
      <c r="B61" s="222" t="s">
        <v>143</v>
      </c>
      <c r="C61" s="250"/>
      <c r="D61" s="257"/>
      <c r="E61" s="211"/>
      <c r="F61" s="203"/>
      <c r="G61" s="119"/>
      <c r="H61" s="119"/>
      <c r="I61" s="119"/>
      <c r="J61" s="119"/>
      <c r="K61" s="53">
        <f>Mileage!CH61</f>
        <v>0</v>
      </c>
      <c r="L61" s="84"/>
      <c r="M61" s="67"/>
      <c r="N61" s="67"/>
      <c r="O61" s="67"/>
      <c r="P61" s="67"/>
      <c r="Q61" s="68"/>
      <c r="R61" s="79"/>
      <c r="S61" s="84"/>
      <c r="T61" s="68"/>
      <c r="U61" s="68"/>
      <c r="V61" s="79"/>
      <c r="W61" s="76"/>
      <c r="X61" s="68"/>
      <c r="Y61" s="196"/>
      <c r="Z61" s="78"/>
      <c r="AA61" s="76"/>
      <c r="AB61" s="294"/>
      <c r="AC61" s="67"/>
      <c r="AD61" s="67"/>
      <c r="AE61" s="67"/>
      <c r="AF61" s="67"/>
      <c r="AG61" s="67"/>
    </row>
    <row r="62" spans="1:33" s="19" customFormat="1" ht="14.25" customHeight="1" x14ac:dyDescent="0.25">
      <c r="A62" s="221" t="s">
        <v>66</v>
      </c>
      <c r="B62" s="272" t="s">
        <v>65</v>
      </c>
      <c r="C62" s="249" t="s">
        <v>163</v>
      </c>
      <c r="D62" s="228" t="s">
        <v>165</v>
      </c>
      <c r="E62" s="211"/>
      <c r="F62" s="203"/>
      <c r="G62" s="119"/>
      <c r="H62" s="119"/>
      <c r="I62" s="119"/>
      <c r="J62" s="119"/>
      <c r="K62" s="101">
        <f>Mileage!CH62</f>
        <v>7412</v>
      </c>
      <c r="L62" s="81">
        <v>43382</v>
      </c>
      <c r="M62" s="70">
        <v>43813</v>
      </c>
      <c r="N62" s="70">
        <v>43813</v>
      </c>
      <c r="O62" s="232">
        <v>44422</v>
      </c>
      <c r="P62" s="70"/>
      <c r="Q62" s="70"/>
      <c r="R62" s="67"/>
      <c r="S62" s="70"/>
      <c r="T62" s="71"/>
      <c r="U62" s="71"/>
      <c r="V62" s="69"/>
      <c r="W62" s="137"/>
      <c r="X62" s="71"/>
      <c r="Y62" s="145"/>
      <c r="Z62" s="78"/>
      <c r="AA62" s="50"/>
      <c r="AB62" s="81"/>
      <c r="AC62" s="70"/>
      <c r="AD62" s="70"/>
      <c r="AE62" s="70"/>
      <c r="AF62" s="70"/>
      <c r="AG62" s="70"/>
    </row>
    <row r="63" spans="1:33" s="19" customFormat="1" ht="14.25" customHeight="1" x14ac:dyDescent="0.25">
      <c r="A63" s="221" t="s">
        <v>67</v>
      </c>
      <c r="B63" s="274" t="s">
        <v>68</v>
      </c>
      <c r="C63" s="249" t="s">
        <v>163</v>
      </c>
      <c r="D63" s="228"/>
      <c r="E63" s="211" t="s">
        <v>56</v>
      </c>
      <c r="F63" s="203" t="s">
        <v>86</v>
      </c>
      <c r="G63" s="119"/>
      <c r="H63" s="119"/>
      <c r="I63" s="119" t="s">
        <v>76</v>
      </c>
      <c r="J63" s="119"/>
      <c r="K63" s="101">
        <f>Mileage!CH63</f>
        <v>11480</v>
      </c>
      <c r="L63" s="81"/>
      <c r="M63" s="70"/>
      <c r="N63" s="70"/>
      <c r="O63" s="70"/>
      <c r="P63" s="70"/>
      <c r="Q63" s="70"/>
      <c r="R63" s="70"/>
      <c r="S63" s="70"/>
      <c r="T63" s="71"/>
      <c r="U63" s="71"/>
      <c r="V63" s="69"/>
      <c r="W63" s="137"/>
      <c r="X63" s="71"/>
      <c r="Y63" s="145"/>
      <c r="Z63" s="78"/>
      <c r="AA63" s="148"/>
      <c r="AB63" s="81"/>
      <c r="AC63" s="70"/>
      <c r="AD63" s="70"/>
      <c r="AE63" s="70"/>
      <c r="AF63" s="70"/>
      <c r="AG63" s="70"/>
    </row>
    <row r="64" spans="1:33" s="19" customFormat="1" ht="14.25" customHeight="1" x14ac:dyDescent="0.25">
      <c r="A64" s="62" t="s">
        <v>105</v>
      </c>
      <c r="B64" s="59" t="s">
        <v>104</v>
      </c>
      <c r="C64" s="250" t="s">
        <v>163</v>
      </c>
      <c r="D64" s="257" t="s">
        <v>170</v>
      </c>
      <c r="E64" s="211" t="s">
        <v>56</v>
      </c>
      <c r="F64" s="203" t="s">
        <v>75</v>
      </c>
      <c r="G64" s="119"/>
      <c r="H64" s="119"/>
      <c r="I64" s="119"/>
      <c r="J64" s="119"/>
      <c r="K64" s="201">
        <f>Mileage!CH64</f>
        <v>10812</v>
      </c>
      <c r="L64" s="81">
        <v>43880</v>
      </c>
      <c r="M64" s="70">
        <v>44201</v>
      </c>
      <c r="N64" s="70">
        <v>44201</v>
      </c>
      <c r="O64" s="232">
        <v>44443</v>
      </c>
      <c r="P64" s="70"/>
      <c r="Q64" s="71"/>
      <c r="R64" s="70"/>
      <c r="S64" s="70"/>
      <c r="T64" s="71"/>
      <c r="U64" s="71"/>
      <c r="V64" s="69"/>
      <c r="W64" s="137"/>
      <c r="X64" s="71"/>
      <c r="Y64" s="145"/>
      <c r="Z64" s="78"/>
      <c r="AA64" s="50">
        <v>44030</v>
      </c>
      <c r="AB64" s="81"/>
      <c r="AC64" s="70"/>
      <c r="AD64" s="70"/>
      <c r="AE64" s="70"/>
      <c r="AF64" s="70"/>
      <c r="AG64" s="70"/>
    </row>
    <row r="65" spans="1:33" s="19" customFormat="1" ht="14.25" customHeight="1" x14ac:dyDescent="0.25">
      <c r="A65" s="62" t="s">
        <v>112</v>
      </c>
      <c r="B65" s="59" t="s">
        <v>113</v>
      </c>
      <c r="C65" s="254" t="s">
        <v>163</v>
      </c>
      <c r="D65" s="229" t="s">
        <v>186</v>
      </c>
      <c r="E65" s="211"/>
      <c r="F65" s="203" t="s">
        <v>75</v>
      </c>
      <c r="G65" s="119"/>
      <c r="H65" s="119" t="s">
        <v>284</v>
      </c>
      <c r="I65" s="119"/>
      <c r="J65" s="17" t="s">
        <v>261</v>
      </c>
      <c r="K65" s="25">
        <f>Mileage!CH65</f>
        <v>7645</v>
      </c>
      <c r="L65" s="239">
        <v>43813</v>
      </c>
      <c r="M65" s="70"/>
      <c r="N65" s="70"/>
      <c r="O65" s="70"/>
      <c r="P65" s="70"/>
      <c r="Q65" s="71"/>
      <c r="R65" s="70"/>
      <c r="S65" s="70"/>
      <c r="T65" s="71"/>
      <c r="U65" s="71"/>
      <c r="V65" s="69"/>
      <c r="W65" s="137"/>
      <c r="X65" s="71"/>
      <c r="Y65" s="145"/>
      <c r="Z65" s="78"/>
      <c r="AA65" s="50">
        <v>44030</v>
      </c>
      <c r="AB65" s="81"/>
      <c r="AC65" s="70"/>
      <c r="AD65" s="70"/>
      <c r="AE65" s="70"/>
      <c r="AF65" s="70"/>
      <c r="AG65" s="70"/>
    </row>
    <row r="66" spans="1:33" s="19" customFormat="1" ht="14.25" customHeight="1" x14ac:dyDescent="0.25">
      <c r="A66" s="62" t="s">
        <v>131</v>
      </c>
      <c r="B66" s="59" t="s">
        <v>132</v>
      </c>
      <c r="C66" s="249" t="s">
        <v>163</v>
      </c>
      <c r="D66" s="257" t="s">
        <v>343</v>
      </c>
      <c r="E66" s="211"/>
      <c r="F66" s="203"/>
      <c r="G66" s="119"/>
      <c r="H66" s="119"/>
      <c r="I66" s="119"/>
      <c r="J66" s="126"/>
      <c r="K66" s="25">
        <f>Mileage!CH66</f>
        <v>2010</v>
      </c>
      <c r="L66" s="240">
        <v>44076</v>
      </c>
      <c r="M66" s="72"/>
      <c r="N66" s="72"/>
      <c r="O66" s="72"/>
      <c r="P66" s="72"/>
      <c r="Q66" s="73"/>
      <c r="R66" s="72"/>
      <c r="S66" s="72"/>
      <c r="T66" s="73"/>
      <c r="U66" s="73"/>
      <c r="V66" s="75"/>
      <c r="W66" s="139"/>
      <c r="X66" s="71"/>
      <c r="Y66" s="145"/>
      <c r="Z66" s="78"/>
      <c r="AA66" s="87"/>
      <c r="AB66" s="85"/>
      <c r="AC66" s="73"/>
      <c r="AD66" s="72"/>
      <c r="AE66" s="72"/>
      <c r="AF66" s="72"/>
      <c r="AG66" s="72"/>
    </row>
    <row r="67" spans="1:33" s="19" customFormat="1" ht="14.25" customHeight="1" x14ac:dyDescent="0.25">
      <c r="A67" s="221" t="s">
        <v>184</v>
      </c>
      <c r="B67" s="13" t="s">
        <v>183</v>
      </c>
      <c r="C67" s="249"/>
      <c r="D67" s="257"/>
      <c r="E67" s="211"/>
      <c r="F67" s="203"/>
      <c r="G67" s="119" t="s">
        <v>182</v>
      </c>
      <c r="H67" s="119"/>
      <c r="I67" s="119"/>
      <c r="J67" s="126"/>
      <c r="K67" s="25">
        <f>Mileage!CH67</f>
        <v>823</v>
      </c>
      <c r="L67" s="85"/>
      <c r="M67" s="72"/>
      <c r="N67" s="72"/>
      <c r="O67" s="72"/>
      <c r="P67" s="72"/>
      <c r="Q67" s="73"/>
      <c r="R67" s="72"/>
      <c r="S67" s="72"/>
      <c r="T67" s="73"/>
      <c r="U67" s="73"/>
      <c r="V67" s="75"/>
      <c r="W67" s="139"/>
      <c r="X67" s="71"/>
      <c r="Y67" s="145"/>
      <c r="Z67" s="78"/>
      <c r="AA67" s="87"/>
      <c r="AB67" s="85"/>
      <c r="AC67" s="73"/>
      <c r="AD67" s="72"/>
      <c r="AE67" s="72"/>
      <c r="AF67" s="72"/>
      <c r="AG67" s="72"/>
    </row>
    <row r="68" spans="1:33" s="19" customFormat="1" ht="14.25" customHeight="1" x14ac:dyDescent="0.25">
      <c r="A68" s="176" t="s">
        <v>317</v>
      </c>
      <c r="B68" s="24" t="s">
        <v>314</v>
      </c>
      <c r="C68" s="249" t="s">
        <v>342</v>
      </c>
      <c r="D68" s="257"/>
      <c r="E68" s="211"/>
      <c r="F68" s="203"/>
      <c r="G68" s="119"/>
      <c r="H68" s="119"/>
      <c r="I68" s="119"/>
      <c r="J68" s="126"/>
      <c r="K68" s="25">
        <f>Mileage!CH68</f>
        <v>449</v>
      </c>
      <c r="L68" s="85"/>
      <c r="M68" s="72"/>
      <c r="N68" s="72"/>
      <c r="O68" s="72"/>
      <c r="P68" s="72"/>
      <c r="Q68" s="73"/>
      <c r="R68" s="72"/>
      <c r="S68" s="72"/>
      <c r="T68" s="73"/>
      <c r="U68" s="73"/>
      <c r="V68" s="75"/>
      <c r="W68" s="139"/>
      <c r="X68" s="71"/>
      <c r="Y68" s="145"/>
      <c r="Z68" s="78"/>
      <c r="AA68" s="87"/>
      <c r="AB68" s="85"/>
      <c r="AC68" s="73"/>
      <c r="AD68" s="72"/>
      <c r="AE68" s="72"/>
      <c r="AF68" s="72"/>
      <c r="AG68" s="72"/>
    </row>
    <row r="69" spans="1:33" s="19" customFormat="1" ht="14.25" customHeight="1" x14ac:dyDescent="0.25">
      <c r="A69" s="176" t="s">
        <v>318</v>
      </c>
      <c r="B69" s="24" t="s">
        <v>315</v>
      </c>
      <c r="C69" s="249"/>
      <c r="D69" s="257"/>
      <c r="E69" s="211"/>
      <c r="F69" s="203"/>
      <c r="G69" s="119"/>
      <c r="H69" s="119"/>
      <c r="I69" s="119"/>
      <c r="J69" s="126"/>
      <c r="K69" s="25">
        <f>Mileage!CH69</f>
        <v>0</v>
      </c>
      <c r="L69" s="85"/>
      <c r="M69" s="72"/>
      <c r="N69" s="72"/>
      <c r="O69" s="72"/>
      <c r="P69" s="72"/>
      <c r="Q69" s="73"/>
      <c r="R69" s="72"/>
      <c r="S69" s="72"/>
      <c r="T69" s="73"/>
      <c r="U69" s="73"/>
      <c r="V69" s="75"/>
      <c r="W69" s="139"/>
      <c r="X69" s="71"/>
      <c r="Y69" s="145"/>
      <c r="Z69" s="78"/>
      <c r="AA69" s="87"/>
      <c r="AB69" s="85"/>
      <c r="AC69" s="73"/>
      <c r="AD69" s="72"/>
      <c r="AE69" s="72"/>
      <c r="AF69" s="72"/>
      <c r="AG69" s="72"/>
    </row>
    <row r="70" spans="1:33" s="19" customFormat="1" ht="15.75" x14ac:dyDescent="0.25">
      <c r="A70" s="23" t="s">
        <v>79</v>
      </c>
      <c r="B70" s="16" t="s">
        <v>81</v>
      </c>
      <c r="C70" s="250" t="s">
        <v>163</v>
      </c>
      <c r="D70" s="257"/>
      <c r="E70" s="211"/>
      <c r="F70" s="203"/>
      <c r="G70" s="119"/>
      <c r="H70" s="119"/>
      <c r="I70" s="119"/>
      <c r="J70" s="119"/>
      <c r="K70" s="101">
        <f>Mileage!$CH$70</f>
        <v>4112</v>
      </c>
      <c r="L70" s="285"/>
      <c r="M70" s="69"/>
      <c r="N70" s="69"/>
      <c r="O70" s="69"/>
      <c r="P70" s="69"/>
      <c r="Q70" s="69"/>
      <c r="R70" s="69"/>
      <c r="S70" s="69"/>
      <c r="T70" s="69"/>
      <c r="U70" s="69"/>
      <c r="V70" s="75"/>
      <c r="W70" s="139"/>
      <c r="X70" s="71"/>
      <c r="Y70" s="145"/>
      <c r="Z70" s="78"/>
      <c r="AA70" s="139"/>
      <c r="AB70" s="69"/>
      <c r="AC70" s="69"/>
      <c r="AD70" s="69"/>
      <c r="AE70" s="69"/>
      <c r="AF70" s="69"/>
      <c r="AG70" s="69"/>
    </row>
    <row r="71" spans="1:33" s="19" customFormat="1" ht="15.75" x14ac:dyDescent="0.25">
      <c r="A71" s="23" t="s">
        <v>319</v>
      </c>
      <c r="B71" s="16" t="s">
        <v>320</v>
      </c>
      <c r="C71" s="250" t="s">
        <v>342</v>
      </c>
      <c r="D71" s="257"/>
      <c r="E71" s="211"/>
      <c r="F71" s="203"/>
      <c r="G71" s="119"/>
      <c r="H71" s="119"/>
      <c r="I71" s="119"/>
      <c r="J71" s="119"/>
      <c r="K71" s="101">
        <f>Mileage!$CH$70</f>
        <v>4112</v>
      </c>
      <c r="L71" s="265"/>
      <c r="M71" s="69"/>
      <c r="N71" s="69"/>
      <c r="O71" s="69"/>
      <c r="P71" s="69"/>
      <c r="Q71" s="69"/>
      <c r="R71" s="69"/>
      <c r="S71" s="69"/>
      <c r="T71" s="69"/>
      <c r="U71" s="69"/>
      <c r="V71" s="75"/>
      <c r="W71" s="139"/>
      <c r="X71" s="71"/>
      <c r="Y71" s="145"/>
      <c r="Z71" s="78"/>
      <c r="AA71" s="139"/>
      <c r="AB71" s="69"/>
      <c r="AC71" s="69"/>
      <c r="AD71" s="69"/>
      <c r="AE71" s="69"/>
      <c r="AF71" s="69"/>
      <c r="AG71" s="69"/>
    </row>
    <row r="72" spans="1:33" s="19" customFormat="1" ht="15.75" x14ac:dyDescent="0.25">
      <c r="A72" s="23" t="s">
        <v>150</v>
      </c>
      <c r="B72" s="16" t="s">
        <v>151</v>
      </c>
      <c r="C72" s="250" t="s">
        <v>163</v>
      </c>
      <c r="D72" s="257"/>
      <c r="E72" s="211"/>
      <c r="F72" s="203"/>
      <c r="G72" s="119"/>
      <c r="H72" s="119"/>
      <c r="I72" s="119"/>
      <c r="J72" s="119"/>
      <c r="K72" s="25">
        <f>Mileage!CH72</f>
        <v>150</v>
      </c>
      <c r="L72" s="50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137"/>
      <c r="X72" s="71"/>
      <c r="Y72" s="145"/>
      <c r="Z72" s="78"/>
      <c r="AA72" s="137"/>
      <c r="AB72" s="69"/>
      <c r="AC72" s="69"/>
      <c r="AD72" s="69"/>
      <c r="AE72" s="69"/>
      <c r="AF72" s="69"/>
      <c r="AG72" s="69"/>
    </row>
    <row r="73" spans="1:33" s="19" customFormat="1" ht="15.75" x14ac:dyDescent="0.25">
      <c r="A73" s="33" t="s">
        <v>34</v>
      </c>
      <c r="B73" s="13" t="s">
        <v>35</v>
      </c>
      <c r="C73" s="250" t="s">
        <v>163</v>
      </c>
      <c r="D73" s="257"/>
      <c r="E73" s="211" t="s">
        <v>168</v>
      </c>
      <c r="F73" s="203"/>
      <c r="G73" s="119"/>
      <c r="H73" s="119"/>
      <c r="I73" s="119"/>
      <c r="J73" s="119"/>
      <c r="K73" s="101">
        <f>Mileage!CH73</f>
        <v>6558</v>
      </c>
      <c r="L73" s="50"/>
      <c r="M73" s="69"/>
      <c r="N73" s="69"/>
      <c r="O73" s="69"/>
      <c r="P73" s="69"/>
      <c r="Q73" s="69"/>
      <c r="R73" s="69"/>
      <c r="S73" s="69"/>
      <c r="T73" s="74"/>
      <c r="U73" s="74"/>
      <c r="V73" s="69"/>
      <c r="W73" s="137"/>
      <c r="X73" s="71"/>
      <c r="Y73" s="145"/>
      <c r="Z73" s="78"/>
      <c r="AA73" s="50"/>
      <c r="AB73" s="51"/>
      <c r="AC73" s="79"/>
      <c r="AD73" s="79"/>
      <c r="AE73" s="79"/>
      <c r="AF73" s="79"/>
      <c r="AG73" s="79"/>
    </row>
    <row r="74" spans="1:33" s="19" customFormat="1" ht="15.75" x14ac:dyDescent="0.25">
      <c r="A74" s="65" t="s">
        <v>69</v>
      </c>
      <c r="B74" s="130" t="s">
        <v>282</v>
      </c>
      <c r="C74" s="250" t="s">
        <v>163</v>
      </c>
      <c r="D74" s="257" t="s">
        <v>164</v>
      </c>
      <c r="E74" s="211"/>
      <c r="F74" s="203"/>
      <c r="G74" s="119"/>
      <c r="H74" s="119" t="s">
        <v>284</v>
      </c>
      <c r="I74" s="119"/>
      <c r="J74" s="119"/>
      <c r="K74" s="101">
        <f>Mileage!CH74</f>
        <v>12238</v>
      </c>
      <c r="L74" s="50">
        <v>43620</v>
      </c>
      <c r="M74" s="69">
        <v>43813</v>
      </c>
      <c r="N74" s="69">
        <v>43813</v>
      </c>
      <c r="O74" s="234">
        <v>44201</v>
      </c>
      <c r="P74" s="69"/>
      <c r="Q74" s="69"/>
      <c r="R74" s="69"/>
      <c r="S74" s="69"/>
      <c r="T74" s="74"/>
      <c r="U74" s="74"/>
      <c r="V74" s="69"/>
      <c r="W74" s="137"/>
      <c r="X74" s="71"/>
      <c r="Y74" s="145"/>
      <c r="Z74" s="78"/>
      <c r="AA74" s="50"/>
      <c r="AB74" s="50"/>
      <c r="AC74" s="69"/>
      <c r="AD74" s="69"/>
      <c r="AE74" s="69"/>
      <c r="AF74" s="69"/>
      <c r="AG74" s="69"/>
    </row>
    <row r="75" spans="1:33" s="12" customFormat="1" ht="15.75" x14ac:dyDescent="0.25">
      <c r="A75" s="24" t="s">
        <v>39</v>
      </c>
      <c r="B75" s="59" t="s">
        <v>38</v>
      </c>
      <c r="C75" s="249" t="s">
        <v>163</v>
      </c>
      <c r="D75" s="228" t="s">
        <v>177</v>
      </c>
      <c r="E75" s="211"/>
      <c r="F75" s="203" t="s">
        <v>180</v>
      </c>
      <c r="G75" s="119" t="s">
        <v>177</v>
      </c>
      <c r="H75" s="119"/>
      <c r="I75" s="119"/>
      <c r="J75" s="119"/>
      <c r="K75" s="101">
        <f>Mileage!CH75</f>
        <v>3659</v>
      </c>
      <c r="L75" s="50">
        <v>43620</v>
      </c>
      <c r="M75" s="69">
        <v>44201</v>
      </c>
      <c r="N75" s="234">
        <v>44422</v>
      </c>
      <c r="O75" s="69"/>
      <c r="P75" s="69"/>
      <c r="Q75" s="69"/>
      <c r="R75" s="69"/>
      <c r="S75" s="69"/>
      <c r="T75" s="74"/>
      <c r="U75" s="74"/>
      <c r="V75" s="69"/>
      <c r="W75" s="137"/>
      <c r="X75" s="71"/>
      <c r="Y75" s="145"/>
      <c r="Z75" s="78"/>
      <c r="AA75" s="50"/>
      <c r="AB75" s="50"/>
      <c r="AC75" s="69"/>
      <c r="AD75" s="69"/>
      <c r="AE75" s="69"/>
      <c r="AF75" s="69"/>
      <c r="AG75" s="69"/>
    </row>
    <row r="76" spans="1:33" s="19" customFormat="1" ht="15.75" x14ac:dyDescent="0.25">
      <c r="A76" s="66" t="s">
        <v>89</v>
      </c>
      <c r="B76" s="13" t="s">
        <v>90</v>
      </c>
      <c r="C76" s="250"/>
      <c r="D76" s="257"/>
      <c r="E76" s="211"/>
      <c r="F76" s="203"/>
      <c r="G76" s="119"/>
      <c r="H76" s="119"/>
      <c r="I76" s="119"/>
      <c r="J76" s="119"/>
      <c r="K76" s="101">
        <f>Mileage!CH76</f>
        <v>0</v>
      </c>
      <c r="L76" s="197"/>
      <c r="M76" s="82"/>
      <c r="N76" s="82"/>
      <c r="O76" s="82"/>
      <c r="P76" s="82"/>
      <c r="Q76" s="82"/>
      <c r="R76" s="82"/>
      <c r="S76" s="82"/>
      <c r="T76" s="83"/>
      <c r="U76" s="83"/>
      <c r="V76" s="82"/>
      <c r="W76" s="140"/>
      <c r="X76" s="144"/>
      <c r="Y76" s="147"/>
      <c r="Z76" s="142"/>
      <c r="AA76" s="50"/>
      <c r="AB76" s="50"/>
      <c r="AC76" s="69"/>
      <c r="AD76" s="69"/>
      <c r="AE76" s="69"/>
      <c r="AF76" s="69"/>
      <c r="AG76" s="69"/>
    </row>
    <row r="77" spans="1:33" s="19" customFormat="1" ht="15.75" x14ac:dyDescent="0.25">
      <c r="A77" s="295" t="s">
        <v>321</v>
      </c>
      <c r="B77" s="13" t="s">
        <v>341</v>
      </c>
      <c r="C77" s="250"/>
      <c r="D77" s="257"/>
      <c r="E77" s="211"/>
      <c r="F77" s="203"/>
      <c r="G77" s="119"/>
      <c r="H77" s="119"/>
      <c r="I77" s="119"/>
      <c r="J77" s="119"/>
      <c r="K77" s="101">
        <f>Mileage!CH77</f>
        <v>2502</v>
      </c>
      <c r="L77" s="197"/>
      <c r="M77" s="82"/>
      <c r="N77" s="82"/>
      <c r="O77" s="82"/>
      <c r="P77" s="82"/>
      <c r="Q77" s="82"/>
      <c r="R77" s="82"/>
      <c r="S77" s="82"/>
      <c r="T77" s="83"/>
      <c r="U77" s="83"/>
      <c r="V77" s="82"/>
      <c r="W77" s="140"/>
      <c r="X77" s="144"/>
      <c r="Y77" s="147"/>
      <c r="Z77" s="142"/>
      <c r="AA77" s="50"/>
      <c r="AB77" s="50"/>
      <c r="AC77" s="69"/>
      <c r="AD77" s="69"/>
      <c r="AE77" s="69"/>
      <c r="AF77" s="69"/>
      <c r="AG77" s="69"/>
    </row>
    <row r="78" spans="1:33" s="19" customFormat="1" ht="15.75" x14ac:dyDescent="0.25">
      <c r="A78" s="24" t="s">
        <v>82</v>
      </c>
      <c r="B78" s="13" t="s">
        <v>222</v>
      </c>
      <c r="C78" s="249"/>
      <c r="D78" s="228"/>
      <c r="E78" s="211"/>
      <c r="F78" s="203"/>
      <c r="G78" s="119"/>
      <c r="H78" s="119" t="s">
        <v>283</v>
      </c>
      <c r="I78" s="119"/>
      <c r="J78" s="119"/>
      <c r="K78" s="101">
        <f>Mileage!CH78</f>
        <v>3886</v>
      </c>
      <c r="L78" s="50"/>
      <c r="M78" s="69"/>
      <c r="N78" s="69"/>
      <c r="O78" s="69"/>
      <c r="P78" s="69"/>
      <c r="Q78" s="69"/>
      <c r="R78" s="69"/>
      <c r="S78" s="69"/>
      <c r="T78" s="74"/>
      <c r="U78" s="74"/>
      <c r="V78" s="69"/>
      <c r="W78" s="137"/>
      <c r="X78" s="71"/>
      <c r="Y78" s="145"/>
      <c r="Z78" s="78"/>
      <c r="AA78" s="50"/>
      <c r="AB78" s="50"/>
      <c r="AC78" s="69"/>
      <c r="AD78" s="69"/>
      <c r="AE78" s="69"/>
      <c r="AF78" s="69"/>
      <c r="AG78" s="69"/>
    </row>
    <row r="79" spans="1:33" s="19" customFormat="1" ht="15.75" x14ac:dyDescent="0.25">
      <c r="A79" s="13" t="s">
        <v>208</v>
      </c>
      <c r="B79" s="24" t="s">
        <v>209</v>
      </c>
      <c r="C79" s="250"/>
      <c r="D79" s="257"/>
      <c r="E79" s="211"/>
      <c r="F79" s="203"/>
      <c r="G79" s="119"/>
      <c r="H79" s="119"/>
      <c r="I79" s="119"/>
      <c r="J79" s="119"/>
      <c r="K79" s="101">
        <f>Mileage!CH79</f>
        <v>0</v>
      </c>
      <c r="L79" s="50"/>
      <c r="M79" s="69"/>
      <c r="N79" s="69"/>
      <c r="O79" s="69"/>
      <c r="P79" s="69"/>
      <c r="Q79" s="69"/>
      <c r="R79" s="69"/>
      <c r="S79" s="69"/>
      <c r="T79" s="74"/>
      <c r="U79" s="74"/>
      <c r="V79" s="69"/>
      <c r="W79" s="137"/>
      <c r="X79" s="71"/>
      <c r="Y79" s="145"/>
      <c r="Z79" s="78"/>
      <c r="AA79" s="50"/>
      <c r="AB79" s="50"/>
      <c r="AC79" s="69"/>
      <c r="AD79" s="69"/>
      <c r="AE79" s="69"/>
      <c r="AF79" s="69"/>
      <c r="AG79" s="69"/>
    </row>
    <row r="80" spans="1:33" s="19" customFormat="1" ht="15.75" x14ac:dyDescent="0.25">
      <c r="A80" s="13" t="s">
        <v>157</v>
      </c>
      <c r="B80" s="59" t="s">
        <v>158</v>
      </c>
      <c r="C80" s="250" t="s">
        <v>163</v>
      </c>
      <c r="D80" s="257" t="s">
        <v>343</v>
      </c>
      <c r="E80" s="211" t="s">
        <v>56</v>
      </c>
      <c r="F80" s="203" t="s">
        <v>186</v>
      </c>
      <c r="G80" s="119"/>
      <c r="H80" s="119"/>
      <c r="I80" s="119"/>
      <c r="J80" s="119"/>
      <c r="K80" s="202">
        <f>Mileage!CH80</f>
        <v>12366</v>
      </c>
      <c r="L80" s="50">
        <v>44378</v>
      </c>
      <c r="M80" s="69">
        <v>44450</v>
      </c>
      <c r="N80" s="69">
        <v>44374</v>
      </c>
      <c r="O80" s="234">
        <v>44375</v>
      </c>
      <c r="P80" s="69"/>
      <c r="Q80" s="69"/>
      <c r="R80" s="69"/>
      <c r="S80" s="69"/>
      <c r="T80" s="74"/>
      <c r="U80" s="74"/>
      <c r="V80" s="69"/>
      <c r="W80" s="137"/>
      <c r="X80" s="71"/>
      <c r="Y80" s="145"/>
      <c r="Z80" s="78"/>
      <c r="AA80" s="50"/>
      <c r="AB80" s="50"/>
      <c r="AC80" s="69"/>
      <c r="AD80" s="69"/>
      <c r="AE80" s="69"/>
      <c r="AF80" s="69"/>
      <c r="AG80" s="69"/>
    </row>
    <row r="81" spans="1:33" s="19" customFormat="1" ht="15.75" x14ac:dyDescent="0.25">
      <c r="A81" s="13" t="s">
        <v>134</v>
      </c>
      <c r="B81" s="13" t="s">
        <v>133</v>
      </c>
      <c r="C81" s="249"/>
      <c r="D81" s="228"/>
      <c r="E81" s="211"/>
      <c r="F81" s="203"/>
      <c r="G81" s="119"/>
      <c r="H81" s="119"/>
      <c r="I81" s="119"/>
      <c r="J81" s="119"/>
      <c r="K81" s="25">
        <f>Mileage!CH81</f>
        <v>383</v>
      </c>
      <c r="L81" s="50"/>
      <c r="M81" s="69"/>
      <c r="N81" s="69"/>
      <c r="O81" s="69"/>
      <c r="P81" s="69"/>
      <c r="Q81" s="69"/>
      <c r="R81" s="69"/>
      <c r="S81" s="69"/>
      <c r="T81" s="74"/>
      <c r="U81" s="74"/>
      <c r="V81" s="69"/>
      <c r="W81" s="137"/>
      <c r="X81" s="71"/>
      <c r="Y81" s="145"/>
      <c r="Z81" s="78"/>
      <c r="AA81" s="50"/>
      <c r="AB81" s="50"/>
      <c r="AC81" s="69"/>
      <c r="AD81" s="69"/>
      <c r="AE81" s="69"/>
      <c r="AF81" s="69"/>
      <c r="AG81" s="69"/>
    </row>
    <row r="82" spans="1:33" s="19" customFormat="1" ht="15" customHeight="1" x14ac:dyDescent="0.25">
      <c r="A82" s="24" t="s">
        <v>181</v>
      </c>
      <c r="B82" s="13" t="s">
        <v>185</v>
      </c>
      <c r="C82" s="251" t="s">
        <v>163</v>
      </c>
      <c r="D82" s="258" t="s">
        <v>164</v>
      </c>
      <c r="E82" s="212" t="s">
        <v>177</v>
      </c>
      <c r="F82" s="243"/>
      <c r="G82" s="244" t="s">
        <v>182</v>
      </c>
      <c r="H82" s="244"/>
      <c r="I82" s="244"/>
      <c r="J82" s="244"/>
      <c r="K82" s="200">
        <f>Mileage!CH82</f>
        <v>2080</v>
      </c>
      <c r="L82" s="50"/>
      <c r="M82" s="69"/>
      <c r="N82" s="69"/>
      <c r="O82" s="69"/>
      <c r="P82" s="69"/>
      <c r="Q82" s="69"/>
      <c r="R82" s="69"/>
      <c r="S82" s="69"/>
      <c r="T82" s="74"/>
      <c r="U82" s="74"/>
      <c r="V82" s="69"/>
      <c r="W82" s="137"/>
      <c r="X82" s="73"/>
      <c r="Y82" s="225"/>
      <c r="Z82" s="78"/>
      <c r="AA82" s="50"/>
      <c r="AB82" s="50"/>
      <c r="AC82" s="69"/>
      <c r="AD82" s="69"/>
      <c r="AE82" s="69"/>
      <c r="AF82" s="69"/>
      <c r="AG82" s="69"/>
    </row>
    <row r="83" spans="1:33" s="19" customFormat="1" ht="15" customHeight="1" x14ac:dyDescent="0.25">
      <c r="A83" s="24" t="s">
        <v>322</v>
      </c>
      <c r="B83" s="242" t="s">
        <v>323</v>
      </c>
      <c r="C83" s="257"/>
      <c r="D83" s="257"/>
      <c r="E83" s="212"/>
      <c r="F83" s="293"/>
      <c r="G83" s="18"/>
      <c r="H83" s="18"/>
      <c r="I83" s="18"/>
      <c r="J83" s="18"/>
      <c r="K83" s="200">
        <f>Mileage!CH83</f>
        <v>1619</v>
      </c>
      <c r="L83" s="87"/>
      <c r="M83" s="75"/>
      <c r="N83" s="75"/>
      <c r="O83" s="75"/>
      <c r="P83" s="75"/>
      <c r="Q83" s="75"/>
      <c r="R83" s="75"/>
      <c r="S83" s="75"/>
      <c r="T83" s="77"/>
      <c r="U83" s="77"/>
      <c r="V83" s="75"/>
      <c r="W83" s="139"/>
      <c r="X83" s="69"/>
      <c r="Y83" s="69"/>
      <c r="Z83" s="226"/>
      <c r="AA83" s="87"/>
      <c r="AB83" s="87"/>
      <c r="AC83" s="75"/>
      <c r="AD83" s="75"/>
      <c r="AE83" s="75"/>
      <c r="AF83" s="75"/>
      <c r="AG83" s="75"/>
    </row>
    <row r="84" spans="1:33" s="19" customFormat="1" ht="15" customHeight="1" x14ac:dyDescent="0.25">
      <c r="A84" s="24" t="s">
        <v>238</v>
      </c>
      <c r="B84" s="242" t="s">
        <v>239</v>
      </c>
      <c r="C84" s="252"/>
      <c r="D84" s="259"/>
      <c r="E84" s="211"/>
      <c r="F84" s="204"/>
      <c r="G84" s="18"/>
      <c r="H84" s="18"/>
      <c r="I84" s="18"/>
      <c r="J84" s="18"/>
      <c r="K84" s="200">
        <f>Mileage!CH84</f>
        <v>439</v>
      </c>
      <c r="L84" s="87"/>
      <c r="M84" s="75"/>
      <c r="N84" s="75"/>
      <c r="O84" s="75"/>
      <c r="P84" s="75"/>
      <c r="Q84" s="75"/>
      <c r="R84" s="75"/>
      <c r="S84" s="75"/>
      <c r="T84" s="77"/>
      <c r="U84" s="77"/>
      <c r="V84" s="75"/>
      <c r="W84" s="139"/>
      <c r="X84" s="69"/>
      <c r="Y84" s="69"/>
      <c r="Z84" s="226"/>
      <c r="AA84" s="87"/>
      <c r="AB84" s="87"/>
      <c r="AC84" s="75"/>
      <c r="AD84" s="75"/>
      <c r="AE84" s="75"/>
      <c r="AF84" s="75"/>
      <c r="AG84" s="75"/>
    </row>
    <row r="85" spans="1:33" s="19" customFormat="1" ht="15" customHeight="1" x14ac:dyDescent="0.25">
      <c r="A85" s="31" t="s">
        <v>324</v>
      </c>
      <c r="B85" s="242" t="s">
        <v>325</v>
      </c>
      <c r="C85" s="250"/>
      <c r="D85" s="257"/>
      <c r="E85" s="213"/>
      <c r="F85" s="206"/>
      <c r="G85" s="121"/>
      <c r="H85" s="121"/>
      <c r="I85" s="121"/>
      <c r="J85" s="121"/>
      <c r="K85" s="200">
        <f>Mileage!CH85</f>
        <v>0</v>
      </c>
      <c r="L85" s="87"/>
      <c r="M85" s="75"/>
      <c r="N85" s="75"/>
      <c r="O85" s="75"/>
      <c r="P85" s="75"/>
      <c r="Q85" s="75"/>
      <c r="R85" s="75"/>
      <c r="S85" s="75"/>
      <c r="T85" s="77"/>
      <c r="U85" s="77"/>
      <c r="V85" s="75"/>
      <c r="W85" s="139"/>
      <c r="X85" s="75"/>
      <c r="Y85" s="75"/>
      <c r="Z85" s="226"/>
      <c r="AA85" s="87"/>
      <c r="AB85" s="87"/>
      <c r="AC85" s="75"/>
      <c r="AD85" s="75"/>
      <c r="AE85" s="75"/>
      <c r="AF85" s="75"/>
      <c r="AG85" s="75"/>
    </row>
    <row r="86" spans="1:33" s="4" customFormat="1" ht="15" customHeight="1" thickBot="1" x14ac:dyDescent="0.3">
      <c r="A86" s="49" t="s">
        <v>144</v>
      </c>
      <c r="B86" s="189" t="s">
        <v>145</v>
      </c>
      <c r="C86" s="255"/>
      <c r="D86" s="262"/>
      <c r="E86" s="214"/>
      <c r="F86" s="155"/>
      <c r="G86" s="152"/>
      <c r="H86" s="152"/>
      <c r="I86" s="152"/>
      <c r="J86" s="152"/>
      <c r="K86" s="157">
        <f>Mileage!CH86</f>
        <v>0</v>
      </c>
      <c r="L86" s="198"/>
      <c r="M86" s="153"/>
      <c r="N86" s="153"/>
      <c r="O86" s="153"/>
      <c r="P86" s="154"/>
      <c r="Q86" s="153"/>
      <c r="R86" s="153"/>
      <c r="S86" s="153"/>
      <c r="T86" s="153"/>
      <c r="U86" s="153"/>
      <c r="V86" s="153"/>
      <c r="W86" s="153"/>
      <c r="X86" s="153"/>
      <c r="Y86" s="153"/>
      <c r="Z86" s="156"/>
      <c r="AA86" s="155"/>
      <c r="AB86" s="152"/>
      <c r="AC86" s="152"/>
      <c r="AD86" s="152"/>
      <c r="AE86" s="152"/>
      <c r="AF86" s="152"/>
      <c r="AG86" s="152"/>
    </row>
    <row r="91" spans="1:33" ht="15" customHeight="1" thickBot="1" x14ac:dyDescent="0.3"/>
    <row r="92" spans="1:33" ht="15" customHeight="1" thickBot="1" x14ac:dyDescent="0.3">
      <c r="M92" s="230"/>
    </row>
  </sheetData>
  <sheetProtection algorithmName="SHA-512" hashValue="TcraVCS/9EFGre7yJg/IQIeYDxOVUaKnVObY/dQ+7VKTxLBZO+dMsoLSS4wr5wc7xp9EZI1oUWIGN69CERLWLw==" saltValue="rMThxFBw7JFZuncTCl/XkA==" spinCount="100000" sheet="1" objects="1" scenarios="1"/>
  <sortState ref="A101:AJ102">
    <sortCondition ref="A101"/>
  </sortState>
  <customSheetViews>
    <customSheetView guid="{8DE5285D-272D-47F0-B254-CE6F1D2598A2}" scale="86" fitToPage="1">
      <pane ySplit="1" topLeftCell="A56" activePane="bottomLeft" state="frozen"/>
      <selection pane="bottomLeft" activeCell="U23" sqref="U23"/>
      <pageMargins left="0.7" right="0.7" top="0.75" bottom="0.75" header="0.3" footer="0.3"/>
      <pageSetup scale="29" fitToHeight="0" orientation="landscape" r:id="rId1"/>
      <headerFooter>
        <oddHeader>&amp;LCVMA Chapter 27-3&amp;CROAD WARRIOR OVERALL TRACKING&amp;Ras of &amp;D</oddHeader>
      </headerFooter>
    </customSheetView>
  </customSheetViews>
  <mergeCells count="27">
    <mergeCell ref="AG1:AG2"/>
    <mergeCell ref="AA1:AA2"/>
    <mergeCell ref="M1:M2"/>
    <mergeCell ref="N1:N2"/>
    <mergeCell ref="O1:O2"/>
    <mergeCell ref="P1:P2"/>
    <mergeCell ref="Q1:Q2"/>
    <mergeCell ref="R1:R2"/>
    <mergeCell ref="S1:S2"/>
    <mergeCell ref="V1:V2"/>
    <mergeCell ref="AD1:AD2"/>
    <mergeCell ref="X1:X2"/>
    <mergeCell ref="W1:W2"/>
    <mergeCell ref="AE1:AE2"/>
    <mergeCell ref="T1:T2"/>
    <mergeCell ref="A1:A2"/>
    <mergeCell ref="B1:B2"/>
    <mergeCell ref="F1:J1"/>
    <mergeCell ref="C1:D1"/>
    <mergeCell ref="AF1:AF2"/>
    <mergeCell ref="U1:U2"/>
    <mergeCell ref="AB1:AB2"/>
    <mergeCell ref="AC1:AC2"/>
    <mergeCell ref="L1:L2"/>
    <mergeCell ref="K1:K2"/>
    <mergeCell ref="Y1:Y2"/>
    <mergeCell ref="Z1:Z2"/>
  </mergeCells>
  <pageMargins left="0.7" right="0.7" top="0.75" bottom="0.75" header="0.3" footer="0.3"/>
  <pageSetup scale="29" fitToHeight="0" orientation="landscape" r:id="rId2"/>
  <headerFooter>
    <oddHeader>&amp;LCVMA Chapter 27-3&amp;CROAD WARRIOR OVERALL TRACKING&amp;Ras of 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P91"/>
  <sheetViews>
    <sheetView tabSelected="1" zoomScale="95" zoomScaleNormal="95" zoomScaleSheetLayoutView="89" workbookViewId="0">
      <pane xSplit="6" ySplit="2" topLeftCell="G3" activePane="bottomRight" state="frozen"/>
      <selection pane="topRight" activeCell="K1" sqref="K1"/>
      <selection pane="bottomLeft" activeCell="A3" sqref="A3"/>
      <selection pane="bottomRight" activeCell="J95" sqref="J95"/>
    </sheetView>
  </sheetViews>
  <sheetFormatPr defaultColWidth="15.140625" defaultRowHeight="15" customHeight="1" x14ac:dyDescent="0.25"/>
  <cols>
    <col min="1" max="1" width="39.85546875" style="9" bestFit="1" customWidth="1"/>
    <col min="2" max="2" width="13.42578125" style="8" customWidth="1"/>
    <col min="3" max="3" width="5.5703125" style="118" bestFit="1" customWidth="1"/>
    <col min="4" max="4" width="5.5703125" style="118" customWidth="1"/>
    <col min="5" max="5" width="5.5703125" style="1" customWidth="1"/>
    <col min="6" max="6" width="5.5703125" style="1" bestFit="1" customWidth="1"/>
    <col min="7" max="7" width="5.5703125" style="1" customWidth="1"/>
    <col min="8" max="8" width="5.5703125" style="1" bestFit="1" customWidth="1"/>
    <col min="9" max="11" width="5.5703125" style="1" customWidth="1"/>
    <col min="12" max="12" width="7.42578125" style="1" customWidth="1"/>
    <col min="13" max="16" width="7.7109375" style="1" customWidth="1"/>
    <col min="17" max="17" width="5" style="1" customWidth="1"/>
    <col min="18" max="18" width="6" style="1" customWidth="1"/>
    <col min="19" max="20" width="6.85546875" style="1" bestFit="1" customWidth="1"/>
    <col min="21" max="23" width="6.140625" style="1" customWidth="1"/>
    <col min="24" max="24" width="6.5703125" style="1" customWidth="1"/>
    <col min="25" max="26" width="6.140625" style="1" customWidth="1"/>
    <col min="27" max="27" width="6" style="1" customWidth="1"/>
    <col min="28" max="28" width="6.85546875" style="1" customWidth="1"/>
    <col min="29" max="29" width="5.85546875" style="1" customWidth="1"/>
    <col min="30" max="30" width="6.7109375" style="1" customWidth="1"/>
    <col min="31" max="31" width="6.85546875" style="1" customWidth="1"/>
    <col min="32" max="32" width="6" style="1" customWidth="1"/>
    <col min="33" max="33" width="6.85546875" style="1" customWidth="1"/>
    <col min="34" max="34" width="6.7109375" style="1" customWidth="1"/>
    <col min="35" max="36" width="6.85546875" style="1" customWidth="1"/>
    <col min="37" max="37" width="5.5703125" style="1" bestFit="1" customWidth="1"/>
    <col min="38" max="40" width="6.85546875" style="1" customWidth="1"/>
    <col min="41" max="42" width="6.85546875" style="1" bestFit="1" customWidth="1"/>
    <col min="43" max="43" width="6.85546875" style="1" customWidth="1"/>
    <col min="44" max="44" width="7.140625" style="1" customWidth="1"/>
    <col min="45" max="45" width="9.85546875" style="1" customWidth="1"/>
    <col min="46" max="46" width="6.85546875" style="1" customWidth="1"/>
    <col min="47" max="47" width="7.42578125" style="1" customWidth="1"/>
    <col min="48" max="48" width="7.140625" style="1" hidden="1" customWidth="1"/>
    <col min="49" max="49" width="3.85546875" style="1" hidden="1" customWidth="1"/>
    <col min="50" max="50" width="7" style="1" hidden="1" customWidth="1"/>
    <col min="51" max="51" width="7.140625" style="1" hidden="1" customWidth="1"/>
    <col min="52" max="52" width="6.85546875" style="5" hidden="1" customWidth="1"/>
    <col min="53" max="53" width="3.85546875" style="1" hidden="1" customWidth="1"/>
    <col min="54" max="54" width="6.5703125" style="5" hidden="1" customWidth="1"/>
    <col min="55" max="55" width="6.85546875" style="5" hidden="1" customWidth="1"/>
    <col min="56" max="56" width="9.85546875" style="5" hidden="1" customWidth="1"/>
    <col min="57" max="60" width="6.85546875" style="5" hidden="1" customWidth="1"/>
    <col min="61" max="62" width="6.28515625" style="1" hidden="1" customWidth="1"/>
    <col min="63" max="65" width="7.85546875" style="1" hidden="1" customWidth="1"/>
    <col min="66" max="76" width="6.7109375" style="1" hidden="1" customWidth="1"/>
    <col min="77" max="80" width="6.7109375" style="1" customWidth="1"/>
    <col min="81" max="84" width="7.85546875" style="1" customWidth="1"/>
    <col min="85" max="85" width="7.85546875" style="1" bestFit="1" customWidth="1"/>
    <col min="86" max="86" width="9.85546875" style="1" customWidth="1"/>
    <col min="87" max="87" width="3.28515625" style="1" customWidth="1"/>
    <col min="88" max="88" width="5.5703125" style="1" customWidth="1"/>
    <col min="89" max="16384" width="15.140625" style="1"/>
  </cols>
  <sheetData>
    <row r="1" spans="1:87" ht="45" customHeight="1" thickBot="1" x14ac:dyDescent="0.3">
      <c r="A1" s="103">
        <v>2022</v>
      </c>
      <c r="B1" s="186"/>
      <c r="C1" s="335" t="s">
        <v>138</v>
      </c>
      <c r="D1" s="335"/>
      <c r="E1" s="335"/>
      <c r="F1" s="335"/>
      <c r="G1" s="335"/>
      <c r="H1" s="335"/>
      <c r="I1" s="335"/>
      <c r="J1" s="335"/>
      <c r="K1" s="335"/>
      <c r="L1" s="333" t="s">
        <v>137</v>
      </c>
      <c r="M1" s="334"/>
      <c r="N1" s="187"/>
      <c r="O1" s="187"/>
      <c r="P1" s="187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218"/>
      <c r="AE1" s="163"/>
      <c r="AF1" s="163"/>
      <c r="AG1" s="163"/>
      <c r="AH1" s="218"/>
      <c r="AI1" s="163"/>
      <c r="AJ1" s="163"/>
      <c r="AK1" s="163"/>
      <c r="AL1" s="163"/>
      <c r="AM1" s="163"/>
      <c r="AN1" s="163"/>
      <c r="AO1" s="163"/>
      <c r="AP1" s="163"/>
      <c r="AQ1" s="163"/>
      <c r="AR1" s="163"/>
      <c r="AS1" s="163"/>
      <c r="AT1" s="163"/>
      <c r="AU1" s="163"/>
      <c r="AV1" s="163"/>
      <c r="AW1" s="163"/>
      <c r="AX1" s="163"/>
      <c r="AY1" s="163"/>
      <c r="AZ1" s="163"/>
      <c r="BA1" s="163"/>
      <c r="BB1" s="163"/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218"/>
      <c r="BO1" s="218"/>
      <c r="BP1" s="218"/>
      <c r="BQ1" s="218"/>
      <c r="BR1" s="218"/>
      <c r="BS1" s="218"/>
      <c r="BT1" s="218"/>
      <c r="BU1" s="218"/>
      <c r="BV1" s="218"/>
      <c r="BW1" s="218"/>
      <c r="BX1" s="218"/>
      <c r="BY1" s="336" t="s">
        <v>29</v>
      </c>
      <c r="BZ1" s="337"/>
      <c r="CA1" s="337"/>
      <c r="CB1" s="337"/>
      <c r="CC1" s="337"/>
      <c r="CD1" s="337"/>
      <c r="CE1" s="337"/>
      <c r="CF1" s="337"/>
      <c r="CG1" s="338"/>
      <c r="CH1" s="164" t="s">
        <v>24</v>
      </c>
    </row>
    <row r="2" spans="1:87" ht="140.25" customHeight="1" x14ac:dyDescent="0.25">
      <c r="A2" s="102" t="s">
        <v>1</v>
      </c>
      <c r="B2" s="181" t="s">
        <v>0</v>
      </c>
      <c r="C2" s="182" t="s">
        <v>116</v>
      </c>
      <c r="D2" s="183" t="s">
        <v>148</v>
      </c>
      <c r="E2" s="183" t="s">
        <v>159</v>
      </c>
      <c r="F2" s="183" t="s">
        <v>226</v>
      </c>
      <c r="G2" s="183" t="s">
        <v>176</v>
      </c>
      <c r="H2" s="183" t="s">
        <v>160</v>
      </c>
      <c r="I2" s="183" t="s">
        <v>216</v>
      </c>
      <c r="J2" s="183" t="s">
        <v>233</v>
      </c>
      <c r="K2" s="183" t="s">
        <v>149</v>
      </c>
      <c r="L2" s="7" t="s">
        <v>188</v>
      </c>
      <c r="M2" s="7" t="s">
        <v>189</v>
      </c>
      <c r="N2" s="162" t="s">
        <v>191</v>
      </c>
      <c r="O2" s="162" t="s">
        <v>190</v>
      </c>
      <c r="P2" s="162" t="s">
        <v>210</v>
      </c>
      <c r="Q2" s="165" t="s">
        <v>214</v>
      </c>
      <c r="R2" s="165" t="s">
        <v>215</v>
      </c>
      <c r="S2" s="165" t="s">
        <v>221</v>
      </c>
      <c r="T2" s="165" t="s">
        <v>272</v>
      </c>
      <c r="U2" s="165" t="s">
        <v>223</v>
      </c>
      <c r="V2" s="165" t="s">
        <v>227</v>
      </c>
      <c r="W2" s="165" t="s">
        <v>258</v>
      </c>
      <c r="X2" s="165" t="s">
        <v>240</v>
      </c>
      <c r="Y2" s="165" t="s">
        <v>244</v>
      </c>
      <c r="Z2" s="165" t="s">
        <v>257</v>
      </c>
      <c r="AA2" s="165" t="s">
        <v>259</v>
      </c>
      <c r="AB2" s="165" t="s">
        <v>271</v>
      </c>
      <c r="AC2" s="165" t="s">
        <v>268</v>
      </c>
      <c r="AD2" s="277" t="s">
        <v>270</v>
      </c>
      <c r="AE2" s="165" t="s">
        <v>285</v>
      </c>
      <c r="AF2" s="165" t="s">
        <v>286</v>
      </c>
      <c r="AG2" s="165" t="s">
        <v>287</v>
      </c>
      <c r="AH2" s="278" t="s">
        <v>291</v>
      </c>
      <c r="AI2" s="279" t="s">
        <v>292</v>
      </c>
      <c r="AJ2" s="165" t="s">
        <v>293</v>
      </c>
      <c r="AK2" s="280" t="s">
        <v>326</v>
      </c>
      <c r="AL2" s="165" t="s">
        <v>327</v>
      </c>
      <c r="AM2" s="165" t="s">
        <v>329</v>
      </c>
      <c r="AN2" s="165" t="s">
        <v>330</v>
      </c>
      <c r="AO2" s="165" t="s">
        <v>332</v>
      </c>
      <c r="AP2" s="165" t="s">
        <v>335</v>
      </c>
      <c r="AQ2" s="165" t="s">
        <v>338</v>
      </c>
      <c r="AR2" s="165" t="s">
        <v>336</v>
      </c>
      <c r="AS2" s="165"/>
      <c r="AT2" s="180"/>
      <c r="AU2" s="165"/>
      <c r="AV2" s="165"/>
      <c r="AW2" s="165"/>
      <c r="AX2" s="165"/>
      <c r="AY2" s="165"/>
      <c r="AZ2" s="165"/>
      <c r="BA2" s="165"/>
      <c r="BB2" s="165"/>
      <c r="BC2" s="165"/>
      <c r="BD2" s="165"/>
      <c r="BE2" s="165"/>
      <c r="BF2" s="165"/>
      <c r="BG2" s="165"/>
      <c r="BH2" s="165"/>
      <c r="BI2" s="166"/>
      <c r="BJ2" s="166"/>
      <c r="BK2" s="166"/>
      <c r="BL2" s="166"/>
      <c r="BM2" s="166"/>
      <c r="BN2" s="219"/>
      <c r="BO2" s="219"/>
      <c r="BP2" s="219"/>
      <c r="BQ2" s="219"/>
      <c r="BR2" s="219"/>
      <c r="BS2" s="219"/>
      <c r="BT2" s="219"/>
      <c r="BU2" s="219"/>
      <c r="BV2" s="219"/>
      <c r="BW2" s="219"/>
      <c r="BX2" s="219"/>
      <c r="BY2" s="220" t="s">
        <v>25</v>
      </c>
      <c r="BZ2" s="167" t="s">
        <v>26</v>
      </c>
      <c r="CA2" s="168" t="s">
        <v>28</v>
      </c>
      <c r="CB2" s="169" t="s">
        <v>44</v>
      </c>
      <c r="CC2" s="172" t="s">
        <v>62</v>
      </c>
      <c r="CD2" s="184" t="s">
        <v>80</v>
      </c>
      <c r="CE2" s="185" t="s">
        <v>115</v>
      </c>
      <c r="CF2" s="185" t="s">
        <v>147</v>
      </c>
      <c r="CG2" s="185" t="s">
        <v>187</v>
      </c>
      <c r="CH2" s="171"/>
    </row>
    <row r="3" spans="1:87" s="37" customFormat="1" ht="15.75" customHeight="1" x14ac:dyDescent="0.25">
      <c r="A3" s="21" t="str">
        <f>HYPERLINK("http://www.combatvet.org/members/showMember.asp?LID=9416","Scott ""Big Dawg"" Johnson")</f>
        <v>Scott "Big Dawg" Johnson</v>
      </c>
      <c r="B3" s="10" t="s">
        <v>14</v>
      </c>
      <c r="C3" s="115">
        <v>158</v>
      </c>
      <c r="D3" s="158"/>
      <c r="E3" s="34"/>
      <c r="F3" s="34">
        <v>250</v>
      </c>
      <c r="G3" s="34"/>
      <c r="H3" s="34"/>
      <c r="I3" s="34"/>
      <c r="J3" s="34">
        <v>310</v>
      </c>
      <c r="K3" s="34"/>
      <c r="L3" s="21">
        <v>1308</v>
      </c>
      <c r="M3" s="25"/>
      <c r="N3" s="16"/>
      <c r="O3" s="16"/>
      <c r="P3" s="16"/>
      <c r="Q3" s="24"/>
      <c r="R3" s="24">
        <v>100</v>
      </c>
      <c r="S3" s="24"/>
      <c r="T3" s="24"/>
      <c r="U3" s="24"/>
      <c r="V3" s="24"/>
      <c r="W3" s="24"/>
      <c r="X3" s="35">
        <v>130</v>
      </c>
      <c r="Y3" s="24">
        <v>280</v>
      </c>
      <c r="Z3" s="24"/>
      <c r="AA3" s="24">
        <v>1025</v>
      </c>
      <c r="AB3" s="24">
        <v>118</v>
      </c>
      <c r="AC3" s="24">
        <v>135</v>
      </c>
      <c r="AD3" s="35"/>
      <c r="AE3" s="24"/>
      <c r="AF3" s="24"/>
      <c r="AG3" s="24"/>
      <c r="AH3" s="35"/>
      <c r="AI3" s="24"/>
      <c r="AJ3" s="24">
        <v>104</v>
      </c>
      <c r="AK3" s="24">
        <v>176</v>
      </c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35"/>
      <c r="AZ3" s="48"/>
      <c r="BA3" s="35"/>
      <c r="BB3" s="48"/>
      <c r="BC3" s="48"/>
      <c r="BD3" s="48"/>
      <c r="BE3" s="48"/>
      <c r="BF3" s="48"/>
      <c r="BG3" s="48"/>
      <c r="BH3" s="48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56"/>
      <c r="BZ3" s="11"/>
      <c r="CA3" s="11"/>
      <c r="CB3" s="11">
        <v>26</v>
      </c>
      <c r="CC3" s="170">
        <v>713</v>
      </c>
      <c r="CD3" s="11">
        <v>1014</v>
      </c>
      <c r="CE3" s="11">
        <v>2322</v>
      </c>
      <c r="CF3" s="11">
        <v>1732</v>
      </c>
      <c r="CG3" s="11">
        <f>SUM(C3:BX3)</f>
        <v>4094</v>
      </c>
      <c r="CH3" s="56">
        <f t="shared" ref="CH3:CH73" si="0">SUM(BY3:CG3)</f>
        <v>9901</v>
      </c>
    </row>
    <row r="4" spans="1:87" s="37" customFormat="1" ht="14.25" customHeight="1" x14ac:dyDescent="0.25">
      <c r="A4" s="21" t="str">
        <f>HYPERLINK("http://www.combatvet.org/members/showMember.asp?LID=10224","jeffrey ""Stretch"" Scott")</f>
        <v>jeffrey "Stretch" Scott</v>
      </c>
      <c r="B4" s="10" t="s">
        <v>15</v>
      </c>
      <c r="C4" s="115"/>
      <c r="D4" s="158"/>
      <c r="E4" s="34"/>
      <c r="F4" s="34"/>
      <c r="G4" s="34"/>
      <c r="H4" s="34"/>
      <c r="I4" s="34"/>
      <c r="J4" s="34"/>
      <c r="K4" s="34"/>
      <c r="L4" s="21"/>
      <c r="M4" s="25"/>
      <c r="N4" s="16"/>
      <c r="O4" s="16"/>
      <c r="P4" s="16"/>
      <c r="Q4" s="24"/>
      <c r="R4" s="24"/>
      <c r="S4" s="24"/>
      <c r="T4" s="24"/>
      <c r="U4" s="24"/>
      <c r="V4" s="24"/>
      <c r="W4" s="24"/>
      <c r="X4" s="35"/>
      <c r="Y4" s="24"/>
      <c r="Z4" s="24"/>
      <c r="AA4" s="24"/>
      <c r="AB4" s="24"/>
      <c r="AC4" s="24"/>
      <c r="AD4" s="35"/>
      <c r="AE4" s="24"/>
      <c r="AF4" s="24"/>
      <c r="AG4" s="24"/>
      <c r="AH4" s="35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35"/>
      <c r="AZ4" s="48"/>
      <c r="BA4" s="35"/>
      <c r="BB4" s="48"/>
      <c r="BC4" s="48"/>
      <c r="BD4" s="48"/>
      <c r="BE4" s="48"/>
      <c r="BF4" s="48"/>
      <c r="BG4" s="48"/>
      <c r="BH4" s="48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56">
        <v>4193</v>
      </c>
      <c r="BZ4" s="11">
        <v>3674</v>
      </c>
      <c r="CA4" s="11">
        <v>141</v>
      </c>
      <c r="CB4" s="11">
        <v>72</v>
      </c>
      <c r="CC4" s="170">
        <v>484</v>
      </c>
      <c r="CD4" s="11">
        <v>0</v>
      </c>
      <c r="CE4" s="11">
        <v>0</v>
      </c>
      <c r="CF4" s="11">
        <v>0</v>
      </c>
      <c r="CG4" s="11">
        <f>SUM(C4:BX4)</f>
        <v>0</v>
      </c>
      <c r="CH4" s="56">
        <f t="shared" si="0"/>
        <v>8564</v>
      </c>
    </row>
    <row r="5" spans="1:87" s="37" customFormat="1" ht="14.25" customHeight="1" x14ac:dyDescent="0.25">
      <c r="A5" s="100" t="s">
        <v>32</v>
      </c>
      <c r="B5" s="10" t="s">
        <v>16</v>
      </c>
      <c r="C5" s="115"/>
      <c r="D5" s="158"/>
      <c r="E5" s="34"/>
      <c r="F5" s="34"/>
      <c r="G5" s="34"/>
      <c r="H5" s="34"/>
      <c r="I5" s="34">
        <v>252</v>
      </c>
      <c r="J5" s="34"/>
      <c r="K5" s="34"/>
      <c r="L5" s="21">
        <v>1425</v>
      </c>
      <c r="M5" s="25"/>
      <c r="N5" s="16"/>
      <c r="O5" s="16"/>
      <c r="P5" s="16"/>
      <c r="Q5" s="24"/>
      <c r="R5" s="24"/>
      <c r="S5" s="24"/>
      <c r="T5" s="24"/>
      <c r="U5" s="24"/>
      <c r="V5" s="24"/>
      <c r="W5" s="24"/>
      <c r="X5" s="35"/>
      <c r="Y5" s="24"/>
      <c r="Z5" s="24"/>
      <c r="AA5" s="24">
        <v>300</v>
      </c>
      <c r="AB5" s="24"/>
      <c r="AC5" s="24"/>
      <c r="AD5" s="35"/>
      <c r="AE5" s="24"/>
      <c r="AF5" s="24"/>
      <c r="AG5" s="24"/>
      <c r="AH5" s="35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35"/>
      <c r="AZ5" s="48"/>
      <c r="BA5" s="35"/>
      <c r="BB5" s="48"/>
      <c r="BC5" s="48"/>
      <c r="BD5" s="48"/>
      <c r="BE5" s="48"/>
      <c r="BF5" s="48"/>
      <c r="BG5" s="48"/>
      <c r="BH5" s="48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56">
        <v>3046</v>
      </c>
      <c r="BZ5" s="11">
        <v>8469</v>
      </c>
      <c r="CA5" s="11">
        <v>4370</v>
      </c>
      <c r="CB5" s="11">
        <v>5024</v>
      </c>
      <c r="CC5" s="170">
        <v>2887</v>
      </c>
      <c r="CD5" s="11">
        <v>2578</v>
      </c>
      <c r="CE5" s="11">
        <v>1212</v>
      </c>
      <c r="CF5" s="11">
        <v>155</v>
      </c>
      <c r="CG5" s="11">
        <f>SUM(C5:BX5)</f>
        <v>1977</v>
      </c>
      <c r="CH5" s="56">
        <f t="shared" si="0"/>
        <v>29718</v>
      </c>
    </row>
    <row r="6" spans="1:87" s="37" customFormat="1" ht="14.25" customHeight="1" x14ac:dyDescent="0.25">
      <c r="A6" s="16" t="s">
        <v>312</v>
      </c>
      <c r="B6" s="224" t="s">
        <v>311</v>
      </c>
      <c r="C6" s="115"/>
      <c r="D6" s="158"/>
      <c r="E6" s="34"/>
      <c r="F6" s="34"/>
      <c r="G6" s="34"/>
      <c r="H6" s="34"/>
      <c r="I6" s="34"/>
      <c r="J6" s="34"/>
      <c r="K6" s="34">
        <v>257</v>
      </c>
      <c r="L6" s="21"/>
      <c r="M6" s="25"/>
      <c r="N6" s="16"/>
      <c r="O6" s="16"/>
      <c r="P6" s="16"/>
      <c r="Q6" s="24"/>
      <c r="R6" s="24"/>
      <c r="S6" s="24"/>
      <c r="T6" s="24"/>
      <c r="U6" s="24"/>
      <c r="V6" s="24"/>
      <c r="W6" s="24"/>
      <c r="X6" s="35"/>
      <c r="Y6" s="24"/>
      <c r="Z6" s="24"/>
      <c r="AA6" s="24"/>
      <c r="AB6" s="24"/>
      <c r="AC6" s="24"/>
      <c r="AD6" s="35"/>
      <c r="AE6" s="24"/>
      <c r="AF6" s="24"/>
      <c r="AG6" s="24"/>
      <c r="AH6" s="35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35"/>
      <c r="AZ6" s="48"/>
      <c r="BA6" s="35"/>
      <c r="BB6" s="48"/>
      <c r="BC6" s="48"/>
      <c r="BD6" s="48"/>
      <c r="BE6" s="48"/>
      <c r="BF6" s="48"/>
      <c r="BG6" s="48"/>
      <c r="BH6" s="48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56"/>
      <c r="BZ6" s="11"/>
      <c r="CA6" s="11"/>
      <c r="CB6" s="11"/>
      <c r="CC6" s="170"/>
      <c r="CD6" s="11"/>
      <c r="CE6" s="11"/>
      <c r="CF6" s="11"/>
      <c r="CG6" s="11">
        <f>SUM(C6:BX6)</f>
        <v>257</v>
      </c>
      <c r="CH6" s="56">
        <f t="shared" si="0"/>
        <v>257</v>
      </c>
    </row>
    <row r="7" spans="1:87" s="37" customFormat="1" ht="14.25" customHeight="1" x14ac:dyDescent="0.25">
      <c r="A7" s="24" t="s">
        <v>64</v>
      </c>
      <c r="B7" s="10" t="s">
        <v>63</v>
      </c>
      <c r="C7" s="115"/>
      <c r="D7" s="158"/>
      <c r="E7" s="34"/>
      <c r="F7" s="34"/>
      <c r="G7" s="34"/>
      <c r="H7" s="34"/>
      <c r="I7" s="34"/>
      <c r="J7" s="34"/>
      <c r="K7" s="34"/>
      <c r="L7" s="21"/>
      <c r="M7" s="25"/>
      <c r="N7" s="16"/>
      <c r="O7" s="16"/>
      <c r="P7" s="16"/>
      <c r="Q7" s="24"/>
      <c r="R7" s="24"/>
      <c r="S7" s="24"/>
      <c r="T7" s="24"/>
      <c r="U7" s="24"/>
      <c r="V7" s="24"/>
      <c r="W7" s="24"/>
      <c r="X7" s="35"/>
      <c r="Y7" s="24"/>
      <c r="Z7" s="24"/>
      <c r="AA7" s="24"/>
      <c r="AB7" s="24"/>
      <c r="AC7" s="24"/>
      <c r="AD7" s="35"/>
      <c r="AE7" s="24"/>
      <c r="AF7" s="24"/>
      <c r="AG7" s="24"/>
      <c r="AH7" s="35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35"/>
      <c r="AZ7" s="48"/>
      <c r="BA7" s="35"/>
      <c r="BB7" s="48"/>
      <c r="BC7" s="48"/>
      <c r="BD7" s="48"/>
      <c r="BE7" s="48"/>
      <c r="BF7" s="48"/>
      <c r="BG7" s="48"/>
      <c r="BH7" s="48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56"/>
      <c r="BZ7" s="11"/>
      <c r="CA7" s="11"/>
      <c r="CB7" s="11"/>
      <c r="CC7" s="170">
        <v>570</v>
      </c>
      <c r="CD7" s="11">
        <v>501</v>
      </c>
      <c r="CE7" s="11">
        <v>38</v>
      </c>
      <c r="CF7" s="11">
        <v>0</v>
      </c>
      <c r="CG7" s="11">
        <f t="shared" ref="CG7:CG33" si="1">SUM(C7:BX7)</f>
        <v>0</v>
      </c>
      <c r="CH7" s="56">
        <f t="shared" si="0"/>
        <v>1109</v>
      </c>
    </row>
    <row r="8" spans="1:87" s="37" customFormat="1" ht="14.25" customHeight="1" x14ac:dyDescent="0.25">
      <c r="A8" s="128" t="s">
        <v>194</v>
      </c>
      <c r="B8" s="224" t="s">
        <v>193</v>
      </c>
      <c r="C8" s="115"/>
      <c r="D8" s="158"/>
      <c r="E8" s="34"/>
      <c r="F8" s="34"/>
      <c r="G8" s="34"/>
      <c r="H8" s="34"/>
      <c r="I8" s="34">
        <v>252</v>
      </c>
      <c r="J8" s="34"/>
      <c r="K8" s="34"/>
      <c r="L8" s="21">
        <v>1453</v>
      </c>
      <c r="M8" s="25"/>
      <c r="N8" s="16"/>
      <c r="O8" s="16"/>
      <c r="P8" s="16"/>
      <c r="Q8" s="24"/>
      <c r="R8" s="24">
        <v>100</v>
      </c>
      <c r="S8" s="24"/>
      <c r="T8" s="24"/>
      <c r="U8" s="24"/>
      <c r="V8" s="24"/>
      <c r="W8" s="24"/>
      <c r="X8" s="35"/>
      <c r="Y8" s="24"/>
      <c r="Z8" s="24"/>
      <c r="AA8" s="24"/>
      <c r="AB8" s="24"/>
      <c r="AC8" s="24"/>
      <c r="AD8" s="35"/>
      <c r="AE8" s="24"/>
      <c r="AF8" s="24"/>
      <c r="AG8" s="24"/>
      <c r="AH8" s="35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35"/>
      <c r="AZ8" s="48"/>
      <c r="BA8" s="35"/>
      <c r="BB8" s="48"/>
      <c r="BC8" s="48"/>
      <c r="BD8" s="48"/>
      <c r="BE8" s="48"/>
      <c r="BF8" s="48"/>
      <c r="BG8" s="48"/>
      <c r="BH8" s="48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56">
        <v>1566</v>
      </c>
      <c r="BZ8" s="11">
        <v>8738</v>
      </c>
      <c r="CA8" s="11">
        <v>852</v>
      </c>
      <c r="CB8" s="11">
        <v>4231</v>
      </c>
      <c r="CC8" s="170">
        <v>0</v>
      </c>
      <c r="CD8" s="11">
        <v>0</v>
      </c>
      <c r="CE8" s="11">
        <v>0</v>
      </c>
      <c r="CF8" s="11">
        <v>0</v>
      </c>
      <c r="CG8" s="11">
        <f t="shared" si="1"/>
        <v>1805</v>
      </c>
      <c r="CH8" s="56">
        <f t="shared" si="0"/>
        <v>17192</v>
      </c>
    </row>
    <row r="9" spans="1:87" s="37" customFormat="1" ht="14.25" customHeight="1" x14ac:dyDescent="0.25">
      <c r="A9" s="100" t="str">
        <f>HYPERLINK("http://www.combatvet.org/members/showMember.asp?LID=14498","Michael ""Half Trac"" Headrick")</f>
        <v>Michael "Half Trac" Headrick</v>
      </c>
      <c r="B9" s="10" t="s">
        <v>18</v>
      </c>
      <c r="C9" s="115"/>
      <c r="D9" s="158"/>
      <c r="E9" s="34"/>
      <c r="F9" s="34"/>
      <c r="G9" s="34"/>
      <c r="H9" s="34"/>
      <c r="I9" s="34"/>
      <c r="J9" s="34"/>
      <c r="K9" s="34"/>
      <c r="L9" s="21"/>
      <c r="M9" s="25"/>
      <c r="N9" s="16"/>
      <c r="O9" s="16"/>
      <c r="P9" s="16"/>
      <c r="Q9" s="24"/>
      <c r="R9" s="24"/>
      <c r="S9" s="24"/>
      <c r="T9" s="24"/>
      <c r="U9" s="24"/>
      <c r="V9" s="24"/>
      <c r="W9" s="24"/>
      <c r="X9" s="35"/>
      <c r="Y9" s="24"/>
      <c r="Z9" s="24"/>
      <c r="AA9" s="24"/>
      <c r="AB9" s="24">
        <v>118</v>
      </c>
      <c r="AC9" s="24"/>
      <c r="AD9" s="35"/>
      <c r="AE9" s="24"/>
      <c r="AF9" s="24"/>
      <c r="AG9" s="24"/>
      <c r="AH9" s="35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35"/>
      <c r="AZ9" s="48"/>
      <c r="BA9" s="35"/>
      <c r="BB9" s="48"/>
      <c r="BC9" s="48"/>
      <c r="BD9" s="48"/>
      <c r="BE9" s="48"/>
      <c r="BF9" s="48"/>
      <c r="BG9" s="48"/>
      <c r="BH9" s="48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56">
        <v>1975</v>
      </c>
      <c r="BZ9" s="11">
        <v>326</v>
      </c>
      <c r="CA9" s="11">
        <v>585</v>
      </c>
      <c r="CB9" s="11">
        <v>1674</v>
      </c>
      <c r="CC9" s="170">
        <v>1214</v>
      </c>
      <c r="CD9" s="11">
        <v>1480</v>
      </c>
      <c r="CE9" s="11">
        <v>404</v>
      </c>
      <c r="CF9" s="11">
        <v>277</v>
      </c>
      <c r="CG9" s="11">
        <f t="shared" si="1"/>
        <v>118</v>
      </c>
      <c r="CH9" s="56">
        <f t="shared" si="0"/>
        <v>8053</v>
      </c>
    </row>
    <row r="10" spans="1:87" s="37" customFormat="1" ht="14.25" customHeight="1" x14ac:dyDescent="0.25">
      <c r="A10" s="24" t="s">
        <v>20</v>
      </c>
      <c r="B10" s="15" t="s">
        <v>19</v>
      </c>
      <c r="C10" s="115">
        <v>200</v>
      </c>
      <c r="D10" s="158"/>
      <c r="E10" s="34">
        <v>365</v>
      </c>
      <c r="F10" s="34">
        <v>281</v>
      </c>
      <c r="G10" s="34"/>
      <c r="H10" s="34"/>
      <c r="I10" s="34">
        <v>252</v>
      </c>
      <c r="J10" s="34">
        <v>234</v>
      </c>
      <c r="K10" s="34">
        <v>245</v>
      </c>
      <c r="L10" s="21">
        <v>1235</v>
      </c>
      <c r="M10" s="25"/>
      <c r="N10" s="16"/>
      <c r="O10" s="16"/>
      <c r="P10" s="16"/>
      <c r="Q10" s="24"/>
      <c r="R10" s="24">
        <v>125</v>
      </c>
      <c r="S10" s="24"/>
      <c r="T10" s="24"/>
      <c r="U10" s="24"/>
      <c r="V10" s="24"/>
      <c r="W10" s="24"/>
      <c r="X10" s="35"/>
      <c r="Y10" s="24"/>
      <c r="Z10" s="24"/>
      <c r="AA10" s="24"/>
      <c r="AB10" s="24">
        <v>118</v>
      </c>
      <c r="AC10" s="24">
        <v>135</v>
      </c>
      <c r="AD10" s="35"/>
      <c r="AE10" s="24"/>
      <c r="AF10" s="24"/>
      <c r="AG10" s="24"/>
      <c r="AH10" s="35"/>
      <c r="AI10" s="24"/>
      <c r="AJ10" s="24">
        <v>104</v>
      </c>
      <c r="AK10" s="24">
        <v>218</v>
      </c>
      <c r="AL10" s="24"/>
      <c r="AM10" s="24">
        <v>89</v>
      </c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35"/>
      <c r="AZ10" s="48"/>
      <c r="BA10" s="35"/>
      <c r="BB10" s="48"/>
      <c r="BC10" s="48"/>
      <c r="BD10" s="48"/>
      <c r="BE10" s="48"/>
      <c r="BF10" s="48"/>
      <c r="BG10" s="48"/>
      <c r="BH10" s="48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56"/>
      <c r="BZ10" s="11"/>
      <c r="CA10" s="11"/>
      <c r="CB10" s="11"/>
      <c r="CC10" s="170">
        <v>3302</v>
      </c>
      <c r="CD10" s="11">
        <v>2661</v>
      </c>
      <c r="CE10" s="11">
        <v>4556</v>
      </c>
      <c r="CF10" s="11">
        <v>2806</v>
      </c>
      <c r="CG10" s="11">
        <f t="shared" si="1"/>
        <v>3601</v>
      </c>
      <c r="CH10" s="56">
        <f t="shared" si="0"/>
        <v>16926</v>
      </c>
    </row>
    <row r="11" spans="1:87" s="37" customFormat="1" ht="14.25" customHeight="1" x14ac:dyDescent="0.25">
      <c r="A11" s="99" t="s">
        <v>152</v>
      </c>
      <c r="B11" s="174" t="s">
        <v>121</v>
      </c>
      <c r="C11" s="115"/>
      <c r="D11" s="158"/>
      <c r="E11" s="34"/>
      <c r="F11" s="34"/>
      <c r="G11" s="34"/>
      <c r="H11" s="34"/>
      <c r="I11" s="34"/>
      <c r="J11" s="34"/>
      <c r="K11" s="34"/>
      <c r="L11" s="21"/>
      <c r="M11" s="25"/>
      <c r="N11" s="16"/>
      <c r="O11" s="16"/>
      <c r="P11" s="16"/>
      <c r="Q11" s="24"/>
      <c r="R11" s="24">
        <v>182</v>
      </c>
      <c r="S11" s="24"/>
      <c r="T11" s="24"/>
      <c r="U11" s="24"/>
      <c r="V11" s="24"/>
      <c r="W11" s="24"/>
      <c r="X11" s="35"/>
      <c r="Y11" s="24"/>
      <c r="Z11" s="24"/>
      <c r="AA11" s="24"/>
      <c r="AB11" s="24">
        <v>118</v>
      </c>
      <c r="AC11" s="24"/>
      <c r="AD11" s="35"/>
      <c r="AE11" s="24"/>
      <c r="AF11" s="24"/>
      <c r="AG11" s="24"/>
      <c r="AH11" s="35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35"/>
      <c r="AZ11" s="48"/>
      <c r="BA11" s="35"/>
      <c r="BB11" s="48"/>
      <c r="BC11" s="48"/>
      <c r="BD11" s="48"/>
      <c r="BE11" s="48"/>
      <c r="BF11" s="48"/>
      <c r="BG11" s="48"/>
      <c r="BH11" s="48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56"/>
      <c r="BZ11" s="11"/>
      <c r="CA11" s="11"/>
      <c r="CB11" s="11"/>
      <c r="CC11" s="170"/>
      <c r="CD11" s="11"/>
      <c r="CE11" s="11">
        <v>3032</v>
      </c>
      <c r="CF11" s="11">
        <v>2062</v>
      </c>
      <c r="CG11" s="11">
        <f t="shared" si="1"/>
        <v>300</v>
      </c>
      <c r="CH11" s="56">
        <f t="shared" si="0"/>
        <v>5394</v>
      </c>
      <c r="CI11" s="37" t="s">
        <v>33</v>
      </c>
    </row>
    <row r="12" spans="1:87" s="37" customFormat="1" ht="14.25" customHeight="1" x14ac:dyDescent="0.25">
      <c r="A12" s="128" t="s">
        <v>21</v>
      </c>
      <c r="B12" s="14" t="s">
        <v>50</v>
      </c>
      <c r="C12" s="115">
        <v>199</v>
      </c>
      <c r="D12" s="158"/>
      <c r="E12" s="34"/>
      <c r="F12" s="34">
        <v>281</v>
      </c>
      <c r="G12" s="34"/>
      <c r="H12" s="34"/>
      <c r="I12" s="34">
        <v>277</v>
      </c>
      <c r="J12" s="34">
        <v>310</v>
      </c>
      <c r="K12" s="34">
        <v>245</v>
      </c>
      <c r="L12" s="21">
        <v>1640</v>
      </c>
      <c r="M12" s="25"/>
      <c r="N12" s="16">
        <v>1680</v>
      </c>
      <c r="O12" s="16">
        <v>505</v>
      </c>
      <c r="P12" s="16"/>
      <c r="Q12" s="24">
        <v>107</v>
      </c>
      <c r="R12" s="24">
        <v>125</v>
      </c>
      <c r="S12" s="24"/>
      <c r="T12" s="24">
        <v>1128</v>
      </c>
      <c r="U12" s="24">
        <v>1437</v>
      </c>
      <c r="V12" s="24">
        <v>250</v>
      </c>
      <c r="W12" s="24">
        <v>526</v>
      </c>
      <c r="X12" s="35"/>
      <c r="Y12" s="24">
        <v>282</v>
      </c>
      <c r="Z12" s="24">
        <v>375</v>
      </c>
      <c r="AA12" s="24">
        <v>310</v>
      </c>
      <c r="AB12" s="24">
        <v>118</v>
      </c>
      <c r="AC12" s="24">
        <v>135</v>
      </c>
      <c r="AD12" s="35"/>
      <c r="AE12" s="24">
        <v>451</v>
      </c>
      <c r="AF12" s="24"/>
      <c r="AG12" s="24">
        <v>707</v>
      </c>
      <c r="AH12" s="35"/>
      <c r="AI12" s="24">
        <v>1487</v>
      </c>
      <c r="AJ12" s="24"/>
      <c r="AK12" s="24"/>
      <c r="AL12" s="24"/>
      <c r="AM12" s="24"/>
      <c r="AN12" s="24"/>
      <c r="AO12" s="24"/>
      <c r="AP12" s="24"/>
      <c r="AQ12" s="24"/>
      <c r="AR12" s="24">
        <v>176</v>
      </c>
      <c r="AS12" s="24"/>
      <c r="AT12" s="24"/>
      <c r="AU12" s="24"/>
      <c r="AV12" s="24"/>
      <c r="AW12" s="24"/>
      <c r="AX12" s="24"/>
      <c r="AY12" s="35"/>
      <c r="AZ12" s="48"/>
      <c r="BA12" s="35"/>
      <c r="BB12" s="48"/>
      <c r="BC12" s="48"/>
      <c r="BD12" s="48"/>
      <c r="BE12" s="48"/>
      <c r="BF12" s="48"/>
      <c r="BG12" s="48"/>
      <c r="BH12" s="48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56"/>
      <c r="BZ12" s="11">
        <v>0</v>
      </c>
      <c r="CA12" s="11">
        <v>677</v>
      </c>
      <c r="CB12" s="11">
        <v>2829</v>
      </c>
      <c r="CC12" s="170">
        <v>15955</v>
      </c>
      <c r="CD12" s="11">
        <v>7643</v>
      </c>
      <c r="CE12" s="11">
        <v>11484</v>
      </c>
      <c r="CF12" s="11">
        <v>27256</v>
      </c>
      <c r="CG12" s="11">
        <f t="shared" si="1"/>
        <v>12751</v>
      </c>
      <c r="CH12" s="56">
        <f t="shared" si="0"/>
        <v>78595</v>
      </c>
    </row>
    <row r="13" spans="1:87" s="37" customFormat="1" ht="14.25" customHeight="1" x14ac:dyDescent="0.25">
      <c r="A13" s="128" t="s">
        <v>23</v>
      </c>
      <c r="B13" s="14" t="s">
        <v>22</v>
      </c>
      <c r="C13" s="115"/>
      <c r="D13" s="158"/>
      <c r="E13" s="34"/>
      <c r="F13" s="34">
        <v>249</v>
      </c>
      <c r="G13" s="34"/>
      <c r="H13" s="34"/>
      <c r="I13" s="34"/>
      <c r="J13" s="34">
        <v>310</v>
      </c>
      <c r="K13" s="34"/>
      <c r="L13" s="21">
        <v>1245</v>
      </c>
      <c r="M13" s="25"/>
      <c r="N13" s="16"/>
      <c r="O13" s="16"/>
      <c r="P13" s="16"/>
      <c r="Q13" s="24"/>
      <c r="R13" s="24">
        <v>138</v>
      </c>
      <c r="S13" s="24"/>
      <c r="T13" s="24"/>
      <c r="U13" s="24"/>
      <c r="V13" s="24"/>
      <c r="W13" s="24"/>
      <c r="X13" s="35">
        <v>108</v>
      </c>
      <c r="Y13" s="24"/>
      <c r="Z13" s="24"/>
      <c r="AA13" s="24"/>
      <c r="AB13" s="24"/>
      <c r="AC13" s="24">
        <v>135</v>
      </c>
      <c r="AD13" s="35"/>
      <c r="AE13" s="24"/>
      <c r="AF13" s="24">
        <v>115</v>
      </c>
      <c r="AG13" s="24"/>
      <c r="AH13" s="35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35"/>
      <c r="AZ13" s="48"/>
      <c r="BA13" s="35"/>
      <c r="BB13" s="48"/>
      <c r="BC13" s="48"/>
      <c r="BD13" s="48"/>
      <c r="BE13" s="48"/>
      <c r="BF13" s="48"/>
      <c r="BG13" s="48"/>
      <c r="BH13" s="48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56"/>
      <c r="BZ13" s="11"/>
      <c r="CA13" s="11"/>
      <c r="CB13" s="11"/>
      <c r="CC13" s="170">
        <v>3967</v>
      </c>
      <c r="CD13" s="11">
        <v>3314</v>
      </c>
      <c r="CE13" s="11">
        <v>2794</v>
      </c>
      <c r="CF13" s="11">
        <v>1386</v>
      </c>
      <c r="CG13" s="11">
        <f t="shared" si="1"/>
        <v>2300</v>
      </c>
      <c r="CH13" s="56">
        <f t="shared" si="0"/>
        <v>13761</v>
      </c>
    </row>
    <row r="14" spans="1:87" s="37" customFormat="1" ht="14.25" customHeight="1" x14ac:dyDescent="0.25">
      <c r="A14" s="128" t="s">
        <v>31</v>
      </c>
      <c r="B14" s="13" t="s">
        <v>30</v>
      </c>
      <c r="C14" s="115"/>
      <c r="D14" s="158"/>
      <c r="E14" s="34"/>
      <c r="F14" s="34"/>
      <c r="G14" s="34"/>
      <c r="H14" s="34"/>
      <c r="I14" s="34">
        <v>261</v>
      </c>
      <c r="J14" s="34">
        <v>310</v>
      </c>
      <c r="K14" s="34"/>
      <c r="L14" s="21"/>
      <c r="M14" s="25"/>
      <c r="N14" s="16"/>
      <c r="O14" s="16"/>
      <c r="P14" s="16"/>
      <c r="Q14" s="24"/>
      <c r="R14" s="24">
        <v>125</v>
      </c>
      <c r="S14" s="24"/>
      <c r="T14" s="24"/>
      <c r="U14" s="24"/>
      <c r="V14" s="24"/>
      <c r="W14" s="24"/>
      <c r="X14" s="35">
        <v>102</v>
      </c>
      <c r="Y14" s="24"/>
      <c r="Z14" s="24"/>
      <c r="AA14" s="24"/>
      <c r="AB14" s="24"/>
      <c r="AC14" s="24">
        <v>135</v>
      </c>
      <c r="AD14" s="35"/>
      <c r="AE14" s="24"/>
      <c r="AF14" s="24"/>
      <c r="AG14" s="24"/>
      <c r="AH14" s="35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35"/>
      <c r="AZ14" s="48"/>
      <c r="BA14" s="35"/>
      <c r="BB14" s="48"/>
      <c r="BC14" s="48"/>
      <c r="BD14" s="48"/>
      <c r="BE14" s="48"/>
      <c r="BF14" s="48"/>
      <c r="BG14" s="48"/>
      <c r="BH14" s="48"/>
      <c r="BI14" s="35"/>
      <c r="BJ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56"/>
      <c r="BZ14" s="11"/>
      <c r="CA14" s="11"/>
      <c r="CB14" s="11"/>
      <c r="CC14" s="170">
        <v>1269</v>
      </c>
      <c r="CD14" s="11">
        <v>2731</v>
      </c>
      <c r="CE14" s="11">
        <v>1418</v>
      </c>
      <c r="CF14" s="11">
        <v>1324</v>
      </c>
      <c r="CG14" s="11">
        <f t="shared" si="1"/>
        <v>933</v>
      </c>
      <c r="CH14" s="56">
        <f t="shared" si="0"/>
        <v>7675</v>
      </c>
    </row>
    <row r="15" spans="1:87" s="37" customFormat="1" ht="14.25" customHeight="1" x14ac:dyDescent="0.25">
      <c r="A15" s="128" t="s">
        <v>55</v>
      </c>
      <c r="B15" s="13" t="s">
        <v>54</v>
      </c>
      <c r="C15" s="115">
        <v>190</v>
      </c>
      <c r="D15" s="158"/>
      <c r="E15" s="34"/>
      <c r="F15" s="34"/>
      <c r="G15" s="34"/>
      <c r="H15" s="34"/>
      <c r="I15" s="34">
        <v>295</v>
      </c>
      <c r="J15" s="34"/>
      <c r="K15" s="34"/>
      <c r="L15" s="21"/>
      <c r="M15" s="25"/>
      <c r="N15" s="16"/>
      <c r="O15" s="16"/>
      <c r="P15" s="16"/>
      <c r="Q15" s="24">
        <v>85</v>
      </c>
      <c r="R15" s="24"/>
      <c r="S15" s="24"/>
      <c r="T15" s="24"/>
      <c r="U15" s="24"/>
      <c r="V15" s="24"/>
      <c r="W15" s="24"/>
      <c r="X15" s="35"/>
      <c r="Y15" s="24"/>
      <c r="Z15" s="24"/>
      <c r="AA15" s="24"/>
      <c r="AB15" s="24">
        <v>118</v>
      </c>
      <c r="AC15" s="24">
        <v>135</v>
      </c>
      <c r="AD15" s="35">
        <v>185</v>
      </c>
      <c r="AE15" s="24"/>
      <c r="AF15" s="24"/>
      <c r="AG15" s="24"/>
      <c r="AH15" s="35"/>
      <c r="AI15" s="24"/>
      <c r="AJ15" s="24"/>
      <c r="AK15" s="24"/>
      <c r="AL15" s="24"/>
      <c r="AM15" s="24"/>
      <c r="AN15" s="24"/>
      <c r="AO15" s="24">
        <v>125</v>
      </c>
      <c r="AP15" s="24"/>
      <c r="AQ15" s="24"/>
      <c r="AR15" s="24"/>
      <c r="AS15" s="24"/>
      <c r="AT15" s="24"/>
      <c r="AU15" s="24"/>
      <c r="AV15" s="24"/>
      <c r="AW15" s="24"/>
      <c r="AX15" s="24"/>
      <c r="AY15" s="35"/>
      <c r="AZ15" s="48"/>
      <c r="BA15" s="35"/>
      <c r="BB15" s="48"/>
      <c r="BC15" s="48"/>
      <c r="BD15" s="48"/>
      <c r="BE15" s="48"/>
      <c r="BF15" s="48"/>
      <c r="BG15" s="48"/>
      <c r="BH15" s="48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56"/>
      <c r="BZ15" s="11"/>
      <c r="CA15" s="11"/>
      <c r="CB15" s="11"/>
      <c r="CC15" s="170">
        <v>2002</v>
      </c>
      <c r="CD15" s="11">
        <v>4542</v>
      </c>
      <c r="CE15" s="11">
        <v>2062</v>
      </c>
      <c r="CF15" s="11">
        <v>1818</v>
      </c>
      <c r="CG15" s="11">
        <f t="shared" si="1"/>
        <v>1133</v>
      </c>
      <c r="CH15" s="56">
        <f t="shared" si="0"/>
        <v>11557</v>
      </c>
    </row>
    <row r="16" spans="1:87" s="37" customFormat="1" ht="14.25" customHeight="1" x14ac:dyDescent="0.25">
      <c r="A16" s="24" t="s">
        <v>91</v>
      </c>
      <c r="B16" s="13" t="s">
        <v>92</v>
      </c>
      <c r="C16" s="115"/>
      <c r="D16" s="158"/>
      <c r="E16" s="34"/>
      <c r="F16" s="34"/>
      <c r="G16" s="34"/>
      <c r="H16" s="34"/>
      <c r="I16" s="34"/>
      <c r="J16" s="34"/>
      <c r="K16" s="34"/>
      <c r="L16" s="21"/>
      <c r="M16" s="25"/>
      <c r="N16" s="16"/>
      <c r="O16" s="16"/>
      <c r="P16" s="16"/>
      <c r="Q16" s="24"/>
      <c r="R16" s="24"/>
      <c r="S16" s="24"/>
      <c r="T16" s="24"/>
      <c r="U16" s="24"/>
      <c r="V16" s="24"/>
      <c r="W16" s="24"/>
      <c r="X16" s="35"/>
      <c r="Y16" s="24"/>
      <c r="Z16" s="24"/>
      <c r="AA16" s="24"/>
      <c r="AB16" s="24"/>
      <c r="AC16" s="24"/>
      <c r="AD16" s="35"/>
      <c r="AE16" s="24"/>
      <c r="AF16" s="24"/>
      <c r="AG16" s="24"/>
      <c r="AH16" s="35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35"/>
      <c r="AZ16" s="48"/>
      <c r="BA16" s="35"/>
      <c r="BB16" s="48"/>
      <c r="BC16" s="48"/>
      <c r="BD16" s="48"/>
      <c r="BE16" s="48"/>
      <c r="BF16" s="48"/>
      <c r="BG16" s="48"/>
      <c r="BH16" s="48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56"/>
      <c r="BZ16" s="11"/>
      <c r="CA16" s="11"/>
      <c r="CB16" s="11">
        <v>0</v>
      </c>
      <c r="CC16" s="170">
        <v>0</v>
      </c>
      <c r="CD16" s="11">
        <v>75</v>
      </c>
      <c r="CE16" s="11">
        <v>0</v>
      </c>
      <c r="CF16" s="11">
        <v>0</v>
      </c>
      <c r="CG16" s="11">
        <f t="shared" si="1"/>
        <v>0</v>
      </c>
      <c r="CH16" s="56">
        <f t="shared" si="0"/>
        <v>75</v>
      </c>
    </row>
    <row r="17" spans="1:86" s="37" customFormat="1" ht="14.25" customHeight="1" x14ac:dyDescent="0.25">
      <c r="A17" s="30" t="s">
        <v>195</v>
      </c>
      <c r="B17" s="13" t="s">
        <v>196</v>
      </c>
      <c r="C17" s="115"/>
      <c r="D17" s="158"/>
      <c r="E17" s="34"/>
      <c r="F17" s="34"/>
      <c r="G17" s="34"/>
      <c r="H17" s="34"/>
      <c r="I17" s="34"/>
      <c r="J17" s="34"/>
      <c r="K17" s="34"/>
      <c r="L17" s="21"/>
      <c r="M17" s="25"/>
      <c r="N17" s="16"/>
      <c r="O17" s="16"/>
      <c r="P17" s="16"/>
      <c r="Q17" s="24"/>
      <c r="R17" s="24"/>
      <c r="S17" s="24"/>
      <c r="T17" s="24"/>
      <c r="U17" s="24"/>
      <c r="V17" s="24"/>
      <c r="W17" s="24"/>
      <c r="X17" s="35"/>
      <c r="Y17" s="24"/>
      <c r="Z17" s="24"/>
      <c r="AA17" s="24"/>
      <c r="AB17" s="24"/>
      <c r="AC17" s="24"/>
      <c r="AD17" s="35"/>
      <c r="AE17" s="24"/>
      <c r="AF17" s="24"/>
      <c r="AG17" s="24"/>
      <c r="AH17" s="35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35"/>
      <c r="AZ17" s="48"/>
      <c r="BA17" s="35"/>
      <c r="BB17" s="48"/>
      <c r="BC17" s="48"/>
      <c r="BD17" s="48"/>
      <c r="BE17" s="48"/>
      <c r="BF17" s="48"/>
      <c r="BG17" s="48"/>
      <c r="BH17" s="48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56"/>
      <c r="BZ17" s="11"/>
      <c r="CA17" s="11"/>
      <c r="CB17" s="11"/>
      <c r="CC17" s="170"/>
      <c r="CD17" s="11"/>
      <c r="CE17" s="11"/>
      <c r="CF17" s="11"/>
      <c r="CG17" s="11">
        <f t="shared" si="1"/>
        <v>0</v>
      </c>
      <c r="CH17" s="56">
        <f t="shared" si="0"/>
        <v>0</v>
      </c>
    </row>
    <row r="18" spans="1:86" s="37" customFormat="1" ht="15.75" x14ac:dyDescent="0.25">
      <c r="A18" s="30" t="s">
        <v>46</v>
      </c>
      <c r="B18" s="13" t="s">
        <v>45</v>
      </c>
      <c r="C18" s="115"/>
      <c r="D18" s="158"/>
      <c r="E18" s="34"/>
      <c r="F18" s="34"/>
      <c r="G18" s="34"/>
      <c r="H18" s="34"/>
      <c r="I18" s="34"/>
      <c r="J18" s="34"/>
      <c r="K18" s="34"/>
      <c r="L18" s="21"/>
      <c r="M18" s="25"/>
      <c r="N18" s="16"/>
      <c r="O18" s="16"/>
      <c r="P18" s="16"/>
      <c r="Q18" s="24"/>
      <c r="R18" s="24"/>
      <c r="S18" s="24"/>
      <c r="T18" s="24"/>
      <c r="U18" s="24"/>
      <c r="V18" s="24"/>
      <c r="W18" s="24"/>
      <c r="X18" s="35"/>
      <c r="Y18" s="24"/>
      <c r="Z18" s="24"/>
      <c r="AA18" s="24"/>
      <c r="AB18" s="24"/>
      <c r="AC18" s="35"/>
      <c r="AD18" s="35"/>
      <c r="AE18" s="35"/>
      <c r="AF18" s="24"/>
      <c r="AG18" s="24"/>
      <c r="AH18" s="35"/>
      <c r="AI18" s="24"/>
      <c r="AJ18" s="24"/>
      <c r="AK18" s="24"/>
      <c r="AL18" s="24"/>
      <c r="AM18" s="24"/>
      <c r="AN18" s="24"/>
      <c r="AO18" s="24"/>
      <c r="AP18" s="24"/>
      <c r="AQ18" s="24"/>
      <c r="AR18" s="35"/>
      <c r="AS18" s="24"/>
      <c r="AT18" s="24"/>
      <c r="AU18" s="24"/>
      <c r="AV18" s="24"/>
      <c r="AW18" s="24"/>
      <c r="AX18" s="24"/>
      <c r="AY18" s="35"/>
      <c r="AZ18" s="48"/>
      <c r="BA18" s="35"/>
      <c r="BB18" s="48"/>
      <c r="BC18" s="48"/>
      <c r="BD18" s="48"/>
      <c r="BE18" s="48"/>
      <c r="BF18" s="48"/>
      <c r="BG18" s="48"/>
      <c r="BH18" s="48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56"/>
      <c r="BZ18" s="11"/>
      <c r="CA18" s="11"/>
      <c r="CB18" s="11"/>
      <c r="CC18" s="170">
        <v>406</v>
      </c>
      <c r="CD18" s="11">
        <v>0</v>
      </c>
      <c r="CE18" s="11">
        <v>0</v>
      </c>
      <c r="CF18" s="11">
        <v>0</v>
      </c>
      <c r="CG18" s="11">
        <f t="shared" si="1"/>
        <v>0</v>
      </c>
      <c r="CH18" s="56">
        <f t="shared" si="0"/>
        <v>406</v>
      </c>
    </row>
    <row r="19" spans="1:86" s="37" customFormat="1" ht="15.75" x14ac:dyDescent="0.25">
      <c r="A19" s="129" t="s">
        <v>51</v>
      </c>
      <c r="B19" s="13" t="s">
        <v>52</v>
      </c>
      <c r="C19" s="115"/>
      <c r="D19" s="158"/>
      <c r="E19" s="34"/>
      <c r="F19" s="34"/>
      <c r="G19" s="34"/>
      <c r="H19" s="34"/>
      <c r="I19" s="34">
        <v>287</v>
      </c>
      <c r="J19" s="34"/>
      <c r="K19" s="34"/>
      <c r="L19" s="21">
        <v>1269</v>
      </c>
      <c r="M19" s="25"/>
      <c r="N19" s="16"/>
      <c r="O19" s="16"/>
      <c r="P19" s="16"/>
      <c r="Q19" s="24">
        <v>102</v>
      </c>
      <c r="R19" s="24">
        <v>135</v>
      </c>
      <c r="S19" s="24"/>
      <c r="T19" s="24"/>
      <c r="U19" s="24"/>
      <c r="V19" s="24"/>
      <c r="W19" s="24"/>
      <c r="X19" s="35"/>
      <c r="Y19" s="24"/>
      <c r="Z19" s="24"/>
      <c r="AA19" s="24"/>
      <c r="AB19" s="24"/>
      <c r="AC19" s="35"/>
      <c r="AD19" s="35"/>
      <c r="AE19" s="35"/>
      <c r="AF19" s="24"/>
      <c r="AG19" s="24"/>
      <c r="AH19" s="35"/>
      <c r="AI19" s="24"/>
      <c r="AJ19" s="24"/>
      <c r="AK19" s="24"/>
      <c r="AL19" s="24"/>
      <c r="AM19" s="24"/>
      <c r="AN19" s="24"/>
      <c r="AO19" s="24"/>
      <c r="AP19" s="24"/>
      <c r="AQ19" s="24"/>
      <c r="AR19" s="35"/>
      <c r="AS19" s="24"/>
      <c r="AT19" s="24"/>
      <c r="AU19" s="24"/>
      <c r="AV19" s="24"/>
      <c r="AW19" s="24"/>
      <c r="AX19" s="24"/>
      <c r="AY19" s="35"/>
      <c r="AZ19" s="48"/>
      <c r="BA19" s="35"/>
      <c r="BB19" s="48"/>
      <c r="BC19" s="48"/>
      <c r="BD19" s="48"/>
      <c r="BE19" s="48"/>
      <c r="BF19" s="48"/>
      <c r="BG19" s="48"/>
      <c r="BH19" s="48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56"/>
      <c r="BZ19" s="11"/>
      <c r="CA19" s="11"/>
      <c r="CB19" s="11">
        <v>2465</v>
      </c>
      <c r="CC19" s="170">
        <v>5131</v>
      </c>
      <c r="CD19" s="11">
        <v>10622</v>
      </c>
      <c r="CE19" s="11">
        <v>5114</v>
      </c>
      <c r="CF19" s="11">
        <v>2779</v>
      </c>
      <c r="CG19" s="11">
        <f t="shared" si="1"/>
        <v>1793</v>
      </c>
      <c r="CH19" s="56">
        <f t="shared" si="0"/>
        <v>27904</v>
      </c>
    </row>
    <row r="20" spans="1:86" s="37" customFormat="1" ht="15.75" x14ac:dyDescent="0.25">
      <c r="A20" s="128" t="s">
        <v>57</v>
      </c>
      <c r="B20" s="10" t="s">
        <v>58</v>
      </c>
      <c r="C20" s="115"/>
      <c r="D20" s="158"/>
      <c r="E20" s="34"/>
      <c r="F20" s="34">
        <v>250</v>
      </c>
      <c r="G20" s="34"/>
      <c r="H20" s="34"/>
      <c r="I20" s="34">
        <v>295</v>
      </c>
      <c r="J20" s="34">
        <v>350</v>
      </c>
      <c r="K20" s="34"/>
      <c r="L20" s="21"/>
      <c r="M20" s="25"/>
      <c r="N20" s="16"/>
      <c r="O20" s="16"/>
      <c r="P20" s="16"/>
      <c r="Q20" s="24"/>
      <c r="R20" s="24"/>
      <c r="S20" s="24"/>
      <c r="T20" s="24"/>
      <c r="U20" s="24"/>
      <c r="V20" s="24"/>
      <c r="W20" s="24"/>
      <c r="X20" s="35">
        <v>115</v>
      </c>
      <c r="Y20" s="24"/>
      <c r="Z20" s="24"/>
      <c r="AA20" s="24"/>
      <c r="AB20" s="24">
        <v>118</v>
      </c>
      <c r="AC20" s="35">
        <v>135</v>
      </c>
      <c r="AD20" s="35">
        <v>172</v>
      </c>
      <c r="AE20" s="35"/>
      <c r="AF20" s="24">
        <v>143</v>
      </c>
      <c r="AG20" s="24"/>
      <c r="AH20" s="35">
        <v>314</v>
      </c>
      <c r="AI20" s="24"/>
      <c r="AJ20" s="24">
        <v>104</v>
      </c>
      <c r="AK20" s="24">
        <v>205</v>
      </c>
      <c r="AL20" s="24">
        <v>204</v>
      </c>
      <c r="AM20" s="24"/>
      <c r="AN20" s="24"/>
      <c r="AO20" s="24">
        <v>125</v>
      </c>
      <c r="AP20" s="24"/>
      <c r="AQ20" s="24"/>
      <c r="AR20" s="35"/>
      <c r="AS20" s="24"/>
      <c r="AT20" s="24"/>
      <c r="AU20" s="24"/>
      <c r="AV20" s="24"/>
      <c r="AW20" s="24"/>
      <c r="AX20" s="24"/>
      <c r="AY20" s="35"/>
      <c r="AZ20" s="48"/>
      <c r="BA20" s="35"/>
      <c r="BB20" s="48"/>
      <c r="BC20" s="48"/>
      <c r="BD20" s="48"/>
      <c r="BE20" s="48"/>
      <c r="BF20" s="48"/>
      <c r="BG20" s="48"/>
      <c r="BH20" s="48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56"/>
      <c r="BZ20" s="11"/>
      <c r="CA20" s="11"/>
      <c r="CB20" s="11"/>
      <c r="CC20" s="170">
        <v>646</v>
      </c>
      <c r="CD20" s="11">
        <v>304</v>
      </c>
      <c r="CE20" s="11">
        <v>225</v>
      </c>
      <c r="CF20" s="11">
        <v>122</v>
      </c>
      <c r="CG20" s="11">
        <f t="shared" si="1"/>
        <v>2530</v>
      </c>
      <c r="CH20" s="56">
        <f t="shared" si="0"/>
        <v>3827</v>
      </c>
    </row>
    <row r="21" spans="1:86" s="37" customFormat="1" ht="15.75" x14ac:dyDescent="0.25">
      <c r="A21" s="24" t="s">
        <v>61</v>
      </c>
      <c r="B21" s="10" t="s">
        <v>60</v>
      </c>
      <c r="C21" s="115"/>
      <c r="D21" s="158"/>
      <c r="E21" s="34"/>
      <c r="F21" s="34"/>
      <c r="G21" s="34"/>
      <c r="H21" s="34"/>
      <c r="I21" s="34"/>
      <c r="J21" s="34">
        <v>250</v>
      </c>
      <c r="K21" s="34"/>
      <c r="L21" s="21">
        <v>1235</v>
      </c>
      <c r="M21" s="25"/>
      <c r="N21" s="16"/>
      <c r="O21" s="16"/>
      <c r="P21" s="16"/>
      <c r="Q21" s="24"/>
      <c r="R21" s="24"/>
      <c r="S21" s="24"/>
      <c r="T21" s="24"/>
      <c r="U21" s="24"/>
      <c r="V21" s="24"/>
      <c r="W21" s="24"/>
      <c r="X21" s="35"/>
      <c r="Y21" s="24"/>
      <c r="Z21" s="24"/>
      <c r="AA21" s="24"/>
      <c r="AB21" s="24"/>
      <c r="AC21" s="35"/>
      <c r="AD21" s="35"/>
      <c r="AE21" s="35"/>
      <c r="AF21" s="24"/>
      <c r="AG21" s="24"/>
      <c r="AH21" s="35"/>
      <c r="AI21" s="24"/>
      <c r="AJ21" s="24"/>
      <c r="AK21" s="24"/>
      <c r="AL21" s="24"/>
      <c r="AM21" s="24"/>
      <c r="AN21" s="24"/>
      <c r="AO21" s="24"/>
      <c r="AP21" s="24"/>
      <c r="AQ21" s="24"/>
      <c r="AR21" s="35"/>
      <c r="AS21" s="24"/>
      <c r="AT21" s="24"/>
      <c r="AU21" s="24"/>
      <c r="AV21" s="24"/>
      <c r="AW21" s="24"/>
      <c r="AX21" s="24"/>
      <c r="AY21" s="35"/>
      <c r="AZ21" s="48"/>
      <c r="BA21" s="35"/>
      <c r="BB21" s="48"/>
      <c r="BC21" s="48"/>
      <c r="BD21" s="48"/>
      <c r="BE21" s="48"/>
      <c r="BF21" s="48"/>
      <c r="BG21" s="48"/>
      <c r="BH21" s="48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56"/>
      <c r="BZ21" s="11"/>
      <c r="CA21" s="11"/>
      <c r="CB21" s="11"/>
      <c r="CC21" s="170">
        <v>1264</v>
      </c>
      <c r="CD21" s="11">
        <v>1711</v>
      </c>
      <c r="CE21" s="11">
        <v>920</v>
      </c>
      <c r="CF21" s="11">
        <v>0</v>
      </c>
      <c r="CG21" s="11">
        <f t="shared" si="1"/>
        <v>1485</v>
      </c>
      <c r="CH21" s="56">
        <f t="shared" si="0"/>
        <v>5380</v>
      </c>
    </row>
    <row r="22" spans="1:86" s="37" customFormat="1" ht="15.75" x14ac:dyDescent="0.25">
      <c r="A22" s="24" t="s">
        <v>198</v>
      </c>
      <c r="B22" s="10" t="s">
        <v>199</v>
      </c>
      <c r="C22" s="115"/>
      <c r="D22" s="158"/>
      <c r="E22" s="34"/>
      <c r="F22" s="34"/>
      <c r="G22" s="34"/>
      <c r="H22" s="34"/>
      <c r="I22" s="34"/>
      <c r="J22" s="34"/>
      <c r="K22" s="34"/>
      <c r="L22" s="21"/>
      <c r="M22" s="25"/>
      <c r="N22" s="16"/>
      <c r="O22" s="16"/>
      <c r="P22" s="16"/>
      <c r="Q22" s="24"/>
      <c r="R22" s="24"/>
      <c r="S22" s="24"/>
      <c r="T22" s="24"/>
      <c r="U22" s="24"/>
      <c r="V22" s="24"/>
      <c r="W22" s="24"/>
      <c r="X22" s="35"/>
      <c r="Y22" s="24"/>
      <c r="Z22" s="24"/>
      <c r="AA22" s="24"/>
      <c r="AB22" s="24"/>
      <c r="AC22" s="35"/>
      <c r="AD22" s="35"/>
      <c r="AE22" s="35"/>
      <c r="AF22" s="24"/>
      <c r="AG22" s="24"/>
      <c r="AH22" s="35"/>
      <c r="AI22" s="24"/>
      <c r="AJ22" s="24"/>
      <c r="AK22" s="24"/>
      <c r="AL22" s="24"/>
      <c r="AM22" s="24"/>
      <c r="AN22" s="24"/>
      <c r="AO22" s="24"/>
      <c r="AP22" s="24"/>
      <c r="AQ22" s="24"/>
      <c r="AR22" s="35"/>
      <c r="AS22" s="24"/>
      <c r="AT22" s="24"/>
      <c r="AU22" s="24"/>
      <c r="AV22" s="24"/>
      <c r="AW22" s="24"/>
      <c r="AX22" s="24"/>
      <c r="AY22" s="35"/>
      <c r="AZ22" s="48"/>
      <c r="BA22" s="35"/>
      <c r="BB22" s="48"/>
      <c r="BC22" s="48"/>
      <c r="BD22" s="48"/>
      <c r="BE22" s="48"/>
      <c r="BF22" s="48"/>
      <c r="BG22" s="48"/>
      <c r="BH22" s="48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56"/>
      <c r="BZ22" s="11"/>
      <c r="CA22" s="11"/>
      <c r="CB22" s="11"/>
      <c r="CC22" s="170"/>
      <c r="CD22" s="11"/>
      <c r="CE22" s="11"/>
      <c r="CF22" s="11"/>
      <c r="CG22" s="11">
        <f t="shared" si="1"/>
        <v>0</v>
      </c>
      <c r="CH22" s="56">
        <f t="shared" si="0"/>
        <v>0</v>
      </c>
    </row>
    <row r="23" spans="1:86" s="37" customFormat="1" ht="15.75" x14ac:dyDescent="0.25">
      <c r="A23" s="24" t="s">
        <v>102</v>
      </c>
      <c r="B23" s="10" t="s">
        <v>85</v>
      </c>
      <c r="C23" s="115"/>
      <c r="D23" s="158"/>
      <c r="E23" s="34"/>
      <c r="F23" s="34"/>
      <c r="G23" s="34"/>
      <c r="H23" s="34"/>
      <c r="I23" s="34"/>
      <c r="J23" s="34"/>
      <c r="K23" s="34"/>
      <c r="L23" s="21"/>
      <c r="M23" s="25"/>
      <c r="N23" s="16"/>
      <c r="O23" s="16"/>
      <c r="P23" s="16"/>
      <c r="Q23" s="24"/>
      <c r="R23" s="24"/>
      <c r="S23" s="24"/>
      <c r="T23" s="24"/>
      <c r="U23" s="24"/>
      <c r="V23" s="24"/>
      <c r="W23" s="24"/>
      <c r="X23" s="35"/>
      <c r="Y23" s="24"/>
      <c r="Z23" s="24"/>
      <c r="AA23" s="24"/>
      <c r="AB23" s="24"/>
      <c r="AC23" s="35"/>
      <c r="AD23" s="35"/>
      <c r="AE23" s="35"/>
      <c r="AF23" s="24"/>
      <c r="AG23" s="24"/>
      <c r="AH23" s="35"/>
      <c r="AI23" s="24"/>
      <c r="AJ23" s="24"/>
      <c r="AK23" s="24"/>
      <c r="AL23" s="24"/>
      <c r="AM23" s="24"/>
      <c r="AN23" s="24"/>
      <c r="AO23" s="24"/>
      <c r="AP23" s="24"/>
      <c r="AQ23" s="24"/>
      <c r="AR23" s="35"/>
      <c r="AS23" s="24"/>
      <c r="AT23" s="24"/>
      <c r="AU23" s="24"/>
      <c r="AV23" s="24"/>
      <c r="AW23" s="24"/>
      <c r="AX23" s="24"/>
      <c r="AY23" s="35"/>
      <c r="AZ23" s="48"/>
      <c r="BA23" s="35"/>
      <c r="BB23" s="48"/>
      <c r="BC23" s="48"/>
      <c r="BD23" s="48"/>
      <c r="BE23" s="48"/>
      <c r="BF23" s="48"/>
      <c r="BG23" s="48"/>
      <c r="BH23" s="48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56"/>
      <c r="BZ23" s="11"/>
      <c r="CA23" s="11"/>
      <c r="CB23" s="11"/>
      <c r="CC23" s="170">
        <v>0</v>
      </c>
      <c r="CD23" s="11">
        <v>511</v>
      </c>
      <c r="CE23" s="11">
        <v>40</v>
      </c>
      <c r="CF23" s="11">
        <v>131</v>
      </c>
      <c r="CG23" s="11">
        <f t="shared" si="1"/>
        <v>0</v>
      </c>
      <c r="CH23" s="56">
        <f t="shared" si="0"/>
        <v>682</v>
      </c>
    </row>
    <row r="24" spans="1:86" s="37" customFormat="1" ht="14.25" customHeight="1" x14ac:dyDescent="0.25">
      <c r="A24" s="128" t="s">
        <v>77</v>
      </c>
      <c r="B24" s="10" t="s">
        <v>72</v>
      </c>
      <c r="C24" s="114"/>
      <c r="D24" s="159"/>
      <c r="E24" s="47"/>
      <c r="F24" s="47"/>
      <c r="G24" s="47"/>
      <c r="H24" s="47"/>
      <c r="I24" s="47"/>
      <c r="J24" s="47"/>
      <c r="K24" s="47"/>
      <c r="L24" s="21"/>
      <c r="M24" s="25"/>
      <c r="N24" s="16"/>
      <c r="O24" s="16"/>
      <c r="P24" s="16"/>
      <c r="Q24" s="21"/>
      <c r="R24" s="21"/>
      <c r="S24" s="21"/>
      <c r="T24" s="21"/>
      <c r="U24" s="21"/>
      <c r="V24" s="21"/>
      <c r="W24" s="21"/>
      <c r="X24" s="34"/>
      <c r="Y24" s="21"/>
      <c r="Z24" s="21"/>
      <c r="AA24" s="21"/>
      <c r="AB24" s="21"/>
      <c r="AC24" s="34"/>
      <c r="AD24" s="34"/>
      <c r="AE24" s="34"/>
      <c r="AF24" s="18"/>
      <c r="AG24" s="18"/>
      <c r="AH24" s="34"/>
      <c r="AI24" s="18"/>
      <c r="AJ24" s="18"/>
      <c r="AK24" s="18"/>
      <c r="AL24" s="18"/>
      <c r="AM24" s="18"/>
      <c r="AN24" s="18"/>
      <c r="AO24" s="21"/>
      <c r="AP24" s="21"/>
      <c r="AQ24" s="21"/>
      <c r="AR24" s="34"/>
      <c r="AS24" s="18"/>
      <c r="AT24" s="18"/>
      <c r="AU24" s="18"/>
      <c r="AV24" s="18"/>
      <c r="AW24" s="18"/>
      <c r="AX24" s="18"/>
      <c r="AY24" s="34"/>
      <c r="AZ24" s="18"/>
      <c r="BA24" s="34"/>
      <c r="BB24" s="18"/>
      <c r="BC24" s="18"/>
      <c r="BD24" s="18"/>
      <c r="BE24" s="18"/>
      <c r="BF24" s="18"/>
      <c r="BG24" s="18"/>
      <c r="BH24" s="18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56"/>
      <c r="BZ24" s="11"/>
      <c r="CA24" s="11"/>
      <c r="CB24" s="11"/>
      <c r="CC24" s="170">
        <v>0</v>
      </c>
      <c r="CD24" s="11">
        <v>501</v>
      </c>
      <c r="CE24" s="11">
        <v>1686</v>
      </c>
      <c r="CF24" s="11">
        <v>1709</v>
      </c>
      <c r="CG24" s="11">
        <f t="shared" si="1"/>
        <v>0</v>
      </c>
      <c r="CH24" s="56">
        <f t="shared" si="0"/>
        <v>3896</v>
      </c>
    </row>
    <row r="25" spans="1:86" s="37" customFormat="1" ht="14.25" customHeight="1" x14ac:dyDescent="0.25">
      <c r="A25" s="150" t="s">
        <v>106</v>
      </c>
      <c r="B25" s="13" t="s">
        <v>82</v>
      </c>
      <c r="C25" s="114">
        <v>190</v>
      </c>
      <c r="D25" s="159"/>
      <c r="E25" s="52">
        <v>382</v>
      </c>
      <c r="F25" s="52">
        <v>249</v>
      </c>
      <c r="G25" s="52"/>
      <c r="H25" s="52"/>
      <c r="I25" s="52"/>
      <c r="J25" s="52">
        <v>340</v>
      </c>
      <c r="K25" s="52"/>
      <c r="L25" s="21">
        <v>1389</v>
      </c>
      <c r="M25" s="25"/>
      <c r="N25" s="16"/>
      <c r="O25" s="16"/>
      <c r="P25" s="16"/>
      <c r="Q25" s="21"/>
      <c r="R25" s="21"/>
      <c r="S25" s="21">
        <v>435</v>
      </c>
      <c r="T25" s="21"/>
      <c r="U25" s="21"/>
      <c r="V25" s="21"/>
      <c r="W25" s="21"/>
      <c r="X25" s="34">
        <v>105</v>
      </c>
      <c r="Y25" s="21">
        <v>275</v>
      </c>
      <c r="Z25" s="21"/>
      <c r="AA25" s="21">
        <v>277</v>
      </c>
      <c r="AB25" s="21">
        <v>118</v>
      </c>
      <c r="AC25" s="34"/>
      <c r="AD25" s="34"/>
      <c r="AE25" s="34">
        <v>445</v>
      </c>
      <c r="AF25" s="34"/>
      <c r="AG25" s="34"/>
      <c r="AH25" s="34">
        <v>480</v>
      </c>
      <c r="AI25" s="34"/>
      <c r="AJ25" s="34"/>
      <c r="AK25" s="34"/>
      <c r="AL25" s="34"/>
      <c r="AM25" s="34"/>
      <c r="AN25" s="34">
        <v>312</v>
      </c>
      <c r="AO25" s="21"/>
      <c r="AP25" s="21"/>
      <c r="AQ25" s="21">
        <v>1060</v>
      </c>
      <c r="AR25" s="34"/>
      <c r="AS25" s="34"/>
      <c r="AT25" s="34"/>
      <c r="AU25" s="34"/>
      <c r="AV25" s="34"/>
      <c r="AW25" s="18"/>
      <c r="AX25" s="18"/>
      <c r="AY25" s="34"/>
      <c r="AZ25" s="18"/>
      <c r="BA25" s="34"/>
      <c r="BB25" s="18"/>
      <c r="BC25" s="18"/>
      <c r="BD25" s="18"/>
      <c r="BE25" s="18"/>
      <c r="BF25" s="18"/>
      <c r="BG25" s="18"/>
      <c r="BH25" s="18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56"/>
      <c r="BZ25" s="11"/>
      <c r="CA25" s="11"/>
      <c r="CB25" s="11"/>
      <c r="CC25" s="170"/>
      <c r="CD25" s="11">
        <v>4977</v>
      </c>
      <c r="CE25" s="11">
        <v>9030</v>
      </c>
      <c r="CF25" s="11">
        <v>16047</v>
      </c>
      <c r="CG25" s="11">
        <f t="shared" si="1"/>
        <v>6057</v>
      </c>
      <c r="CH25" s="56">
        <f t="shared" si="0"/>
        <v>36111</v>
      </c>
    </row>
    <row r="26" spans="1:86" s="37" customFormat="1" ht="14.25" customHeight="1" x14ac:dyDescent="0.25">
      <c r="A26" s="36" t="s">
        <v>88</v>
      </c>
      <c r="B26" s="13" t="s">
        <v>87</v>
      </c>
      <c r="C26" s="114"/>
      <c r="D26" s="159"/>
      <c r="E26" s="52"/>
      <c r="F26" s="52"/>
      <c r="G26" s="52"/>
      <c r="H26" s="52"/>
      <c r="I26" s="52"/>
      <c r="J26" s="52"/>
      <c r="K26" s="52"/>
      <c r="L26" s="21"/>
      <c r="M26" s="25"/>
      <c r="N26" s="16"/>
      <c r="O26" s="16"/>
      <c r="P26" s="16"/>
      <c r="Q26" s="21"/>
      <c r="R26" s="21"/>
      <c r="S26" s="21"/>
      <c r="T26" s="21"/>
      <c r="U26" s="21"/>
      <c r="V26" s="21"/>
      <c r="W26" s="21"/>
      <c r="X26" s="34"/>
      <c r="Y26" s="21"/>
      <c r="Z26" s="21"/>
      <c r="AA26" s="21"/>
      <c r="AB26" s="21"/>
      <c r="AC26" s="34"/>
      <c r="AD26" s="34"/>
      <c r="AE26" s="34"/>
      <c r="AF26" s="18"/>
      <c r="AG26" s="18"/>
      <c r="AH26" s="34"/>
      <c r="AI26" s="18"/>
      <c r="AJ26" s="18"/>
      <c r="AK26" s="18"/>
      <c r="AL26" s="18"/>
      <c r="AM26" s="18"/>
      <c r="AN26" s="18"/>
      <c r="AO26" s="21"/>
      <c r="AP26" s="21"/>
      <c r="AQ26" s="21"/>
      <c r="AR26" s="34"/>
      <c r="AS26" s="18"/>
      <c r="AT26" s="18"/>
      <c r="AU26" s="18"/>
      <c r="AV26" s="18"/>
      <c r="AW26" s="18"/>
      <c r="AX26" s="18"/>
      <c r="AY26" s="34"/>
      <c r="AZ26" s="18"/>
      <c r="BA26" s="34"/>
      <c r="BB26" s="18"/>
      <c r="BC26" s="18"/>
      <c r="BD26" s="18"/>
      <c r="BE26" s="18"/>
      <c r="BF26" s="18"/>
      <c r="BG26" s="18"/>
      <c r="BH26" s="18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56"/>
      <c r="BZ26" s="11"/>
      <c r="CA26" s="11"/>
      <c r="CB26" s="11"/>
      <c r="CC26" s="170"/>
      <c r="CD26" s="11">
        <v>456</v>
      </c>
      <c r="CE26" s="11">
        <v>40</v>
      </c>
      <c r="CF26" s="11">
        <v>0</v>
      </c>
      <c r="CG26" s="11">
        <f t="shared" si="1"/>
        <v>0</v>
      </c>
      <c r="CH26" s="56">
        <f t="shared" si="0"/>
        <v>496</v>
      </c>
    </row>
    <row r="27" spans="1:86" s="37" customFormat="1" ht="14.25" customHeight="1" x14ac:dyDescent="0.25">
      <c r="A27" s="36" t="s">
        <v>103</v>
      </c>
      <c r="B27" s="13" t="s">
        <v>100</v>
      </c>
      <c r="C27" s="114"/>
      <c r="D27" s="159"/>
      <c r="E27" s="52"/>
      <c r="F27" s="52"/>
      <c r="G27" s="52"/>
      <c r="H27" s="52"/>
      <c r="I27" s="52"/>
      <c r="J27" s="52"/>
      <c r="K27" s="52"/>
      <c r="L27" s="21"/>
      <c r="M27" s="25"/>
      <c r="N27" s="16"/>
      <c r="O27" s="16"/>
      <c r="P27" s="16"/>
      <c r="Q27" s="21"/>
      <c r="R27" s="21"/>
      <c r="S27" s="21"/>
      <c r="T27" s="21"/>
      <c r="U27" s="21"/>
      <c r="V27" s="21"/>
      <c r="W27" s="21"/>
      <c r="X27" s="34"/>
      <c r="Y27" s="21"/>
      <c r="Z27" s="21"/>
      <c r="AA27" s="21"/>
      <c r="AB27" s="21"/>
      <c r="AC27" s="34"/>
      <c r="AD27" s="34"/>
      <c r="AE27" s="34"/>
      <c r="AF27" s="18"/>
      <c r="AG27" s="18"/>
      <c r="AH27" s="34"/>
      <c r="AI27" s="18"/>
      <c r="AJ27" s="18"/>
      <c r="AK27" s="18"/>
      <c r="AL27" s="18"/>
      <c r="AM27" s="18"/>
      <c r="AN27" s="18"/>
      <c r="AO27" s="21"/>
      <c r="AP27" s="21"/>
      <c r="AQ27" s="21"/>
      <c r="AR27" s="34"/>
      <c r="AS27" s="18"/>
      <c r="AT27" s="18"/>
      <c r="AU27" s="18"/>
      <c r="AV27" s="18"/>
      <c r="AW27" s="18"/>
      <c r="AX27" s="18"/>
      <c r="AY27" s="34"/>
      <c r="AZ27" s="18"/>
      <c r="BA27" s="34"/>
      <c r="BB27" s="18"/>
      <c r="BC27" s="18"/>
      <c r="BD27" s="18"/>
      <c r="BE27" s="18"/>
      <c r="BF27" s="18"/>
      <c r="BG27" s="18"/>
      <c r="BH27" s="18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56"/>
      <c r="BZ27" s="11"/>
      <c r="CA27" s="11"/>
      <c r="CB27" s="11"/>
      <c r="CC27" s="170"/>
      <c r="CD27" s="11">
        <v>57</v>
      </c>
      <c r="CE27" s="11">
        <v>0</v>
      </c>
      <c r="CF27" s="11">
        <v>0</v>
      </c>
      <c r="CG27" s="11">
        <f t="shared" si="1"/>
        <v>0</v>
      </c>
      <c r="CH27" s="56">
        <f t="shared" si="0"/>
        <v>57</v>
      </c>
    </row>
    <row r="28" spans="1:86" s="37" customFormat="1" ht="14.25" customHeight="1" x14ac:dyDescent="0.25">
      <c r="A28" s="21" t="s">
        <v>256</v>
      </c>
      <c r="B28" s="175" t="s">
        <v>107</v>
      </c>
      <c r="C28" s="114"/>
      <c r="D28" s="159"/>
      <c r="E28" s="52"/>
      <c r="F28" s="52"/>
      <c r="G28" s="52"/>
      <c r="H28" s="52"/>
      <c r="I28" s="52"/>
      <c r="J28" s="52">
        <v>340</v>
      </c>
      <c r="K28" s="52"/>
      <c r="L28" s="21"/>
      <c r="M28" s="25"/>
      <c r="N28" s="16"/>
      <c r="O28" s="16"/>
      <c r="P28" s="16"/>
      <c r="Q28" s="21"/>
      <c r="R28" s="21">
        <v>121</v>
      </c>
      <c r="S28" s="21"/>
      <c r="T28" s="21"/>
      <c r="U28" s="21"/>
      <c r="V28" s="21"/>
      <c r="W28" s="21"/>
      <c r="X28" s="34">
        <v>105</v>
      </c>
      <c r="Y28" s="21"/>
      <c r="Z28" s="21"/>
      <c r="AA28" s="21">
        <v>283</v>
      </c>
      <c r="AB28" s="21">
        <v>118</v>
      </c>
      <c r="AC28" s="34">
        <v>135</v>
      </c>
      <c r="AD28" s="34"/>
      <c r="AE28" s="34">
        <v>419</v>
      </c>
      <c r="AF28" s="18"/>
      <c r="AG28" s="18"/>
      <c r="AH28" s="34"/>
      <c r="AI28" s="18"/>
      <c r="AJ28" s="18"/>
      <c r="AK28" s="18"/>
      <c r="AL28" s="18"/>
      <c r="AM28" s="18"/>
      <c r="AN28" s="18"/>
      <c r="AO28" s="21"/>
      <c r="AP28" s="21"/>
      <c r="AQ28" s="21"/>
      <c r="AR28" s="34"/>
      <c r="AS28" s="18"/>
      <c r="AT28" s="18"/>
      <c r="AU28" s="18"/>
      <c r="AV28" s="18"/>
      <c r="AW28" s="18"/>
      <c r="AX28" s="18"/>
      <c r="AY28" s="34"/>
      <c r="AZ28" s="18"/>
      <c r="BA28" s="34"/>
      <c r="BB28" s="18"/>
      <c r="BC28" s="18"/>
      <c r="BD28" s="18"/>
      <c r="BE28" s="18"/>
      <c r="BF28" s="18"/>
      <c r="BG28" s="18"/>
      <c r="BH28" s="18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56"/>
      <c r="BZ28" s="11"/>
      <c r="CA28" s="11"/>
      <c r="CB28" s="11"/>
      <c r="CC28" s="170"/>
      <c r="CD28" s="11">
        <v>277</v>
      </c>
      <c r="CE28" s="11">
        <v>471</v>
      </c>
      <c r="CF28" s="11">
        <v>1835</v>
      </c>
      <c r="CG28" s="11">
        <f t="shared" si="1"/>
        <v>1521</v>
      </c>
      <c r="CH28" s="56">
        <f t="shared" si="0"/>
        <v>4104</v>
      </c>
    </row>
    <row r="29" spans="1:86" s="37" customFormat="1" ht="14.25" customHeight="1" x14ac:dyDescent="0.25">
      <c r="A29" s="100" t="s">
        <v>110</v>
      </c>
      <c r="B29" s="43" t="s">
        <v>108</v>
      </c>
      <c r="C29" s="114">
        <v>199</v>
      </c>
      <c r="D29" s="159"/>
      <c r="E29" s="52"/>
      <c r="F29" s="52">
        <v>219</v>
      </c>
      <c r="G29" s="52"/>
      <c r="H29" s="52"/>
      <c r="I29" s="52"/>
      <c r="J29" s="52">
        <v>340</v>
      </c>
      <c r="K29" s="52">
        <v>195</v>
      </c>
      <c r="L29" s="21">
        <v>1245</v>
      </c>
      <c r="M29" s="25"/>
      <c r="N29" s="16"/>
      <c r="O29" s="16"/>
      <c r="P29" s="16"/>
      <c r="Q29" s="21"/>
      <c r="R29" s="21"/>
      <c r="S29" s="21">
        <v>450</v>
      </c>
      <c r="T29" s="21"/>
      <c r="U29" s="21"/>
      <c r="V29" s="21"/>
      <c r="W29" s="21"/>
      <c r="X29" s="34"/>
      <c r="Y29" s="21">
        <v>250</v>
      </c>
      <c r="Z29" s="21">
        <v>357</v>
      </c>
      <c r="AA29" s="21">
        <v>275</v>
      </c>
      <c r="AB29" s="21"/>
      <c r="AC29" s="34">
        <v>135</v>
      </c>
      <c r="AD29" s="34"/>
      <c r="AE29" s="34"/>
      <c r="AF29" s="18">
        <v>143</v>
      </c>
      <c r="AG29" s="18"/>
      <c r="AH29" s="34">
        <v>433</v>
      </c>
      <c r="AI29" s="18"/>
      <c r="AJ29" s="18">
        <v>104</v>
      </c>
      <c r="AK29" s="18">
        <v>191</v>
      </c>
      <c r="AL29" s="18">
        <v>204</v>
      </c>
      <c r="AM29" s="18"/>
      <c r="AN29" s="18"/>
      <c r="AO29" s="21">
        <v>125</v>
      </c>
      <c r="AP29" s="21"/>
      <c r="AQ29" s="21"/>
      <c r="AR29" s="34">
        <v>176</v>
      </c>
      <c r="AS29" s="18"/>
      <c r="AT29" s="18"/>
      <c r="AU29" s="18"/>
      <c r="AV29" s="18"/>
      <c r="AW29" s="18"/>
      <c r="AX29" s="18"/>
      <c r="AY29" s="34"/>
      <c r="AZ29" s="18"/>
      <c r="BA29" s="34"/>
      <c r="BB29" s="18"/>
      <c r="BC29" s="18"/>
      <c r="BD29" s="18"/>
      <c r="BE29" s="18"/>
      <c r="BF29" s="18"/>
      <c r="BG29" s="18"/>
      <c r="BH29" s="18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56"/>
      <c r="BZ29" s="11"/>
      <c r="CA29" s="11"/>
      <c r="CB29" s="11"/>
      <c r="CC29" s="170"/>
      <c r="CD29" s="11">
        <v>94</v>
      </c>
      <c r="CE29" s="11">
        <v>1608</v>
      </c>
      <c r="CF29" s="11">
        <v>3595</v>
      </c>
      <c r="CG29" s="11">
        <f t="shared" si="1"/>
        <v>5041</v>
      </c>
      <c r="CH29" s="56">
        <f>SUM(BY29:CG29)</f>
        <v>10338</v>
      </c>
    </row>
    <row r="30" spans="1:86" s="37" customFormat="1" ht="14.25" customHeight="1" x14ac:dyDescent="0.25">
      <c r="A30" s="100" t="s">
        <v>111</v>
      </c>
      <c r="B30" s="43" t="s">
        <v>109</v>
      </c>
      <c r="C30" s="114"/>
      <c r="D30" s="159"/>
      <c r="E30" s="52"/>
      <c r="F30" s="52"/>
      <c r="G30" s="52"/>
      <c r="H30" s="52"/>
      <c r="I30" s="52">
        <v>300</v>
      </c>
      <c r="J30" s="52"/>
      <c r="K30" s="52"/>
      <c r="L30" s="21">
        <v>1134</v>
      </c>
      <c r="M30" s="25"/>
      <c r="N30" s="16"/>
      <c r="O30" s="16"/>
      <c r="P30" s="16"/>
      <c r="Q30" s="21"/>
      <c r="R30" s="21">
        <v>150</v>
      </c>
      <c r="S30" s="21"/>
      <c r="T30" s="21"/>
      <c r="U30" s="21"/>
      <c r="V30" s="21"/>
      <c r="W30" s="21"/>
      <c r="X30" s="34"/>
      <c r="Y30" s="21"/>
      <c r="Z30" s="21"/>
      <c r="AA30" s="21"/>
      <c r="AB30" s="21"/>
      <c r="AC30" s="34"/>
      <c r="AD30" s="34"/>
      <c r="AE30" s="34"/>
      <c r="AF30" s="105"/>
      <c r="AG30" s="18"/>
      <c r="AH30" s="34"/>
      <c r="AI30" s="18"/>
      <c r="AJ30" s="18"/>
      <c r="AK30" s="18"/>
      <c r="AL30" s="18"/>
      <c r="AM30" s="18"/>
      <c r="AN30" s="18"/>
      <c r="AO30" s="21"/>
      <c r="AP30" s="21"/>
      <c r="AQ30" s="21"/>
      <c r="AR30" s="34"/>
      <c r="AS30" s="18"/>
      <c r="AT30" s="18"/>
      <c r="AU30" s="18"/>
      <c r="AV30" s="18"/>
      <c r="AW30" s="18"/>
      <c r="AX30" s="18"/>
      <c r="AY30" s="34"/>
      <c r="AZ30" s="18"/>
      <c r="BA30" s="34"/>
      <c r="BB30" s="18"/>
      <c r="BC30" s="18"/>
      <c r="BD30" s="18"/>
      <c r="BE30" s="18"/>
      <c r="BF30" s="18"/>
      <c r="BG30" s="18"/>
      <c r="BH30" s="18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56"/>
      <c r="BZ30" s="11"/>
      <c r="CA30" s="11"/>
      <c r="CB30" s="11"/>
      <c r="CC30" s="170"/>
      <c r="CD30" s="11">
        <v>843</v>
      </c>
      <c r="CE30" s="11">
        <v>3502</v>
      </c>
      <c r="CF30" s="11">
        <v>2668</v>
      </c>
      <c r="CG30" s="11">
        <f t="shared" si="1"/>
        <v>1584</v>
      </c>
      <c r="CH30" s="56">
        <f>SUM(BY30:CG30)</f>
        <v>8597</v>
      </c>
    </row>
    <row r="31" spans="1:86" s="37" customFormat="1" ht="14.25" customHeight="1" x14ac:dyDescent="0.25">
      <c r="A31" s="100" t="s">
        <v>118</v>
      </c>
      <c r="B31" s="16" t="s">
        <v>117</v>
      </c>
      <c r="C31" s="114"/>
      <c r="D31" s="159"/>
      <c r="E31" s="52"/>
      <c r="F31" s="52"/>
      <c r="G31" s="52"/>
      <c r="H31" s="52"/>
      <c r="I31" s="52"/>
      <c r="J31" s="52"/>
      <c r="K31" s="52"/>
      <c r="L31" s="21">
        <v>1235</v>
      </c>
      <c r="M31" s="25"/>
      <c r="N31" s="16"/>
      <c r="O31" s="16"/>
      <c r="P31" s="16"/>
      <c r="Q31" s="21"/>
      <c r="R31" s="21"/>
      <c r="S31" s="21"/>
      <c r="T31" s="21"/>
      <c r="U31" s="21"/>
      <c r="V31" s="21"/>
      <c r="W31" s="21"/>
      <c r="X31" s="34"/>
      <c r="Y31" s="21"/>
      <c r="Z31" s="21"/>
      <c r="AA31" s="21"/>
      <c r="AB31" s="21"/>
      <c r="AC31" s="34"/>
      <c r="AD31" s="34"/>
      <c r="AE31" s="34"/>
      <c r="AF31" s="18"/>
      <c r="AG31" s="18"/>
      <c r="AH31" s="34"/>
      <c r="AI31" s="18"/>
      <c r="AJ31" s="18">
        <v>104</v>
      </c>
      <c r="AK31" s="18">
        <v>191</v>
      </c>
      <c r="AL31" s="18"/>
      <c r="AM31" s="18"/>
      <c r="AN31" s="18"/>
      <c r="AO31" s="21"/>
      <c r="AP31" s="21"/>
      <c r="AQ31" s="21"/>
      <c r="AR31" s="34"/>
      <c r="AS31" s="18"/>
      <c r="AT31" s="18"/>
      <c r="AU31" s="18"/>
      <c r="AV31" s="18"/>
      <c r="AW31" s="18"/>
      <c r="AX31" s="18"/>
      <c r="AY31" s="34"/>
      <c r="AZ31" s="18"/>
      <c r="BA31" s="34"/>
      <c r="BB31" s="18"/>
      <c r="BC31" s="18"/>
      <c r="BD31" s="18"/>
      <c r="BE31" s="18"/>
      <c r="BF31" s="18"/>
      <c r="BG31" s="18"/>
      <c r="BH31" s="18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56"/>
      <c r="BZ31" s="11"/>
      <c r="CA31" s="11"/>
      <c r="CB31" s="11"/>
      <c r="CC31" s="170"/>
      <c r="CD31" s="11"/>
      <c r="CE31" s="11">
        <v>828</v>
      </c>
      <c r="CF31" s="11">
        <v>1622</v>
      </c>
      <c r="CG31" s="11">
        <f t="shared" si="1"/>
        <v>1530</v>
      </c>
      <c r="CH31" s="56">
        <f t="shared" si="0"/>
        <v>3980</v>
      </c>
    </row>
    <row r="32" spans="1:86" s="37" customFormat="1" ht="14.25" customHeight="1" x14ac:dyDescent="0.25">
      <c r="A32" s="21" t="s">
        <v>124</v>
      </c>
      <c r="B32" s="16" t="s">
        <v>123</v>
      </c>
      <c r="C32" s="114"/>
      <c r="D32" s="159"/>
      <c r="E32" s="52"/>
      <c r="F32" s="52"/>
      <c r="G32" s="52"/>
      <c r="H32" s="52"/>
      <c r="I32" s="52"/>
      <c r="J32" s="52"/>
      <c r="K32" s="52"/>
      <c r="L32" s="21"/>
      <c r="M32" s="25"/>
      <c r="N32" s="16"/>
      <c r="O32" s="16"/>
      <c r="P32" s="16"/>
      <c r="Q32" s="21"/>
      <c r="R32" s="21"/>
      <c r="S32" s="21"/>
      <c r="T32" s="21"/>
      <c r="U32" s="21"/>
      <c r="V32" s="21"/>
      <c r="W32" s="21"/>
      <c r="X32" s="34"/>
      <c r="Y32" s="21"/>
      <c r="Z32" s="21"/>
      <c r="AA32" s="21"/>
      <c r="AB32" s="21"/>
      <c r="AC32" s="34"/>
      <c r="AD32" s="34"/>
      <c r="AE32" s="34"/>
      <c r="AF32" s="18"/>
      <c r="AG32" s="18"/>
      <c r="AH32" s="34"/>
      <c r="AI32" s="18"/>
      <c r="AJ32" s="18"/>
      <c r="AK32" s="18"/>
      <c r="AL32" s="18"/>
      <c r="AM32" s="18"/>
      <c r="AN32" s="18"/>
      <c r="AO32" s="21"/>
      <c r="AP32" s="21"/>
      <c r="AQ32" s="21"/>
      <c r="AR32" s="34"/>
      <c r="AS32" s="18"/>
      <c r="AT32" s="18"/>
      <c r="AU32" s="18"/>
      <c r="AV32" s="18"/>
      <c r="AW32" s="18"/>
      <c r="AX32" s="18"/>
      <c r="AY32" s="34"/>
      <c r="AZ32" s="18"/>
      <c r="BA32" s="34"/>
      <c r="BB32" s="18"/>
      <c r="BC32" s="18"/>
      <c r="BD32" s="18"/>
      <c r="BE32" s="18"/>
      <c r="BF32" s="18"/>
      <c r="BG32" s="18"/>
      <c r="BH32" s="18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56"/>
      <c r="BZ32" s="11"/>
      <c r="CA32" s="11"/>
      <c r="CB32" s="11"/>
      <c r="CC32" s="170"/>
      <c r="CD32" s="11"/>
      <c r="CE32" s="11">
        <v>2255</v>
      </c>
      <c r="CF32" s="11">
        <v>1235</v>
      </c>
      <c r="CG32" s="11">
        <f t="shared" si="1"/>
        <v>0</v>
      </c>
      <c r="CH32" s="56">
        <f t="shared" si="0"/>
        <v>3490</v>
      </c>
    </row>
    <row r="33" spans="1:86" s="37" customFormat="1" ht="14.25" customHeight="1" x14ac:dyDescent="0.25">
      <c r="A33" s="21" t="s">
        <v>234</v>
      </c>
      <c r="B33" s="16" t="s">
        <v>313</v>
      </c>
      <c r="C33" s="114"/>
      <c r="D33" s="159"/>
      <c r="E33" s="52"/>
      <c r="F33" s="52"/>
      <c r="G33" s="52"/>
      <c r="H33" s="52"/>
      <c r="I33" s="52"/>
      <c r="J33" s="52"/>
      <c r="K33" s="52"/>
      <c r="L33" s="21"/>
      <c r="M33" s="25"/>
      <c r="N33" s="16"/>
      <c r="O33" s="16"/>
      <c r="P33" s="16"/>
      <c r="Q33" s="21"/>
      <c r="R33" s="21"/>
      <c r="S33" s="21"/>
      <c r="T33" s="21"/>
      <c r="U33" s="21"/>
      <c r="V33" s="21"/>
      <c r="W33" s="21"/>
      <c r="X33" s="34"/>
      <c r="Y33" s="21"/>
      <c r="Z33" s="21"/>
      <c r="AA33" s="21"/>
      <c r="AB33" s="21"/>
      <c r="AC33" s="34"/>
      <c r="AD33" s="34"/>
      <c r="AE33" s="34"/>
      <c r="AF33" s="18"/>
      <c r="AG33" s="18"/>
      <c r="AH33" s="34"/>
      <c r="AI33" s="18"/>
      <c r="AJ33" s="18"/>
      <c r="AK33" s="18"/>
      <c r="AL33" s="18"/>
      <c r="AM33" s="18"/>
      <c r="AN33" s="18"/>
      <c r="AO33" s="21"/>
      <c r="AP33" s="21"/>
      <c r="AQ33" s="21"/>
      <c r="AR33" s="34"/>
      <c r="AS33" s="18"/>
      <c r="AT33" s="18"/>
      <c r="AU33" s="18"/>
      <c r="AV33" s="18"/>
      <c r="AW33" s="18"/>
      <c r="AX33" s="18"/>
      <c r="AY33" s="34"/>
      <c r="AZ33" s="18"/>
      <c r="BA33" s="34"/>
      <c r="BB33" s="18"/>
      <c r="BC33" s="18"/>
      <c r="BD33" s="18"/>
      <c r="BE33" s="18"/>
      <c r="BF33" s="18"/>
      <c r="BG33" s="18"/>
      <c r="BH33" s="18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56"/>
      <c r="BZ33" s="11"/>
      <c r="CA33" s="11"/>
      <c r="CB33" s="11"/>
      <c r="CC33" s="170"/>
      <c r="CD33" s="11"/>
      <c r="CE33" s="11"/>
      <c r="CF33" s="11"/>
      <c r="CG33" s="11">
        <f t="shared" si="1"/>
        <v>0</v>
      </c>
      <c r="CH33" s="56">
        <f t="shared" si="0"/>
        <v>0</v>
      </c>
    </row>
    <row r="34" spans="1:86" s="37" customFormat="1" ht="14.25" customHeight="1" x14ac:dyDescent="0.25">
      <c r="A34" s="128" t="s">
        <v>73</v>
      </c>
      <c r="B34" s="16" t="s">
        <v>119</v>
      </c>
      <c r="C34" s="114">
        <v>170</v>
      </c>
      <c r="D34" s="159"/>
      <c r="E34" s="52">
        <v>365</v>
      </c>
      <c r="F34" s="52">
        <v>281</v>
      </c>
      <c r="G34" s="52"/>
      <c r="H34" s="52"/>
      <c r="I34" s="52"/>
      <c r="J34" s="52"/>
      <c r="K34" s="52">
        <v>245</v>
      </c>
      <c r="L34" s="21">
        <v>1485</v>
      </c>
      <c r="M34" s="25"/>
      <c r="N34" s="16"/>
      <c r="O34" s="16">
        <v>505</v>
      </c>
      <c r="P34" s="16">
        <v>805</v>
      </c>
      <c r="Q34" s="21"/>
      <c r="R34" s="21"/>
      <c r="S34" s="21">
        <v>432</v>
      </c>
      <c r="T34" s="21"/>
      <c r="U34" s="21"/>
      <c r="V34" s="21"/>
      <c r="W34" s="21">
        <v>526</v>
      </c>
      <c r="X34" s="21"/>
      <c r="Y34" s="21">
        <v>284</v>
      </c>
      <c r="Z34" s="21">
        <v>387</v>
      </c>
      <c r="AA34" s="21">
        <v>315</v>
      </c>
      <c r="AB34" s="21">
        <v>118</v>
      </c>
      <c r="AC34" s="34"/>
      <c r="AD34" s="21"/>
      <c r="AE34" s="34">
        <v>455</v>
      </c>
      <c r="AF34" s="21"/>
      <c r="AG34" s="21"/>
      <c r="AH34" s="21">
        <v>496</v>
      </c>
      <c r="AI34" s="21"/>
      <c r="AJ34" s="21"/>
      <c r="AK34" s="21">
        <v>218</v>
      </c>
      <c r="AL34" s="21"/>
      <c r="AM34" s="21"/>
      <c r="AN34" s="21">
        <v>273</v>
      </c>
      <c r="AO34" s="21"/>
      <c r="AP34" s="21"/>
      <c r="AQ34" s="21"/>
      <c r="AR34" s="34">
        <v>176</v>
      </c>
      <c r="AS34" s="21"/>
      <c r="AT34" s="21"/>
      <c r="AU34" s="21"/>
      <c r="AV34" s="21"/>
      <c r="AW34" s="21"/>
      <c r="AX34" s="21"/>
      <c r="AY34" s="34"/>
      <c r="AZ34" s="18"/>
      <c r="BA34" s="21"/>
      <c r="BB34" s="18"/>
      <c r="BC34" s="18"/>
      <c r="BD34" s="18"/>
      <c r="BE34" s="18"/>
      <c r="BF34" s="18"/>
      <c r="BG34" s="18"/>
      <c r="BH34" s="18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56"/>
      <c r="BZ34" s="11"/>
      <c r="CA34" s="11"/>
      <c r="CB34" s="11"/>
      <c r="CC34" s="170">
        <v>364</v>
      </c>
      <c r="CD34" s="11">
        <v>1796</v>
      </c>
      <c r="CE34" s="11">
        <v>7470</v>
      </c>
      <c r="CF34" s="11">
        <v>17419</v>
      </c>
      <c r="CG34" s="11">
        <f>SUM(C34:BX34)</f>
        <v>7536</v>
      </c>
      <c r="CH34" s="56">
        <f>SUM(BY34:CG34)</f>
        <v>34585</v>
      </c>
    </row>
    <row r="35" spans="1:86" s="37" customFormat="1" ht="14.25" customHeight="1" x14ac:dyDescent="0.25">
      <c r="A35" s="24" t="s">
        <v>127</v>
      </c>
      <c r="B35" s="16" t="s">
        <v>126</v>
      </c>
      <c r="C35" s="114"/>
      <c r="D35" s="159"/>
      <c r="E35" s="52"/>
      <c r="F35" s="52"/>
      <c r="G35" s="52"/>
      <c r="H35" s="52"/>
      <c r="I35" s="52"/>
      <c r="J35" s="52"/>
      <c r="K35" s="52"/>
      <c r="L35" s="21"/>
      <c r="M35" s="25"/>
      <c r="N35" s="16"/>
      <c r="O35" s="16"/>
      <c r="P35" s="16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34"/>
      <c r="AD35" s="21"/>
      <c r="AE35" s="34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34"/>
      <c r="AS35" s="21"/>
      <c r="AT35" s="21"/>
      <c r="AU35" s="21"/>
      <c r="AV35" s="21"/>
      <c r="AW35" s="21"/>
      <c r="AX35" s="21"/>
      <c r="AY35" s="34"/>
      <c r="AZ35" s="18"/>
      <c r="BA35" s="21"/>
      <c r="BB35" s="18"/>
      <c r="BC35" s="18"/>
      <c r="BD35" s="18"/>
      <c r="BE35" s="18"/>
      <c r="BF35" s="18"/>
      <c r="BG35" s="18"/>
      <c r="BH35" s="18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56"/>
      <c r="BZ35" s="11"/>
      <c r="CA35" s="11"/>
      <c r="CB35" s="11"/>
      <c r="CC35" s="170"/>
      <c r="CD35" s="11"/>
      <c r="CE35" s="11">
        <v>510</v>
      </c>
      <c r="CF35" s="11">
        <v>879</v>
      </c>
      <c r="CG35" s="11">
        <f>SUM(C35:BX35)</f>
        <v>0</v>
      </c>
      <c r="CH35" s="56">
        <f>SUM(BY35:CG35)</f>
        <v>1389</v>
      </c>
    </row>
    <row r="36" spans="1:86" s="37" customFormat="1" ht="14.25" customHeight="1" x14ac:dyDescent="0.25">
      <c r="A36" s="24" t="s">
        <v>128</v>
      </c>
      <c r="B36" s="16" t="s">
        <v>129</v>
      </c>
      <c r="C36" s="114"/>
      <c r="D36" s="159"/>
      <c r="E36" s="52"/>
      <c r="F36" s="52"/>
      <c r="G36" s="52"/>
      <c r="H36" s="52"/>
      <c r="I36" s="52"/>
      <c r="J36" s="52"/>
      <c r="K36" s="52"/>
      <c r="L36" s="21"/>
      <c r="M36" s="25"/>
      <c r="N36" s="16"/>
      <c r="O36" s="16"/>
      <c r="P36" s="16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34"/>
      <c r="AD36" s="21"/>
      <c r="AE36" s="34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34"/>
      <c r="AS36" s="21"/>
      <c r="AT36" s="21"/>
      <c r="AU36" s="21"/>
      <c r="AV36" s="21"/>
      <c r="AW36" s="21"/>
      <c r="AX36" s="21"/>
      <c r="AY36" s="34"/>
      <c r="AZ36" s="18"/>
      <c r="BA36" s="21"/>
      <c r="BB36" s="18"/>
      <c r="BC36" s="18"/>
      <c r="BD36" s="18"/>
      <c r="BE36" s="18"/>
      <c r="BF36" s="18"/>
      <c r="BG36" s="18"/>
      <c r="BH36" s="18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56"/>
      <c r="BZ36" s="11"/>
      <c r="CA36" s="11"/>
      <c r="CB36" s="11"/>
      <c r="CC36" s="170"/>
      <c r="CD36" s="11"/>
      <c r="CE36" s="11">
        <v>655</v>
      </c>
      <c r="CF36" s="11">
        <v>204</v>
      </c>
      <c r="CG36" s="11">
        <f>SUM(C36:BX36)</f>
        <v>0</v>
      </c>
      <c r="CH36" s="56">
        <f>SUM(BY36:CG36)</f>
        <v>859</v>
      </c>
    </row>
    <row r="37" spans="1:86" s="37" customFormat="1" ht="14.25" customHeight="1" x14ac:dyDescent="0.25">
      <c r="A37" s="223" t="s">
        <v>296</v>
      </c>
      <c r="B37" s="21" t="s">
        <v>295</v>
      </c>
      <c r="C37" s="114"/>
      <c r="D37" s="159"/>
      <c r="E37" s="52"/>
      <c r="F37" s="52"/>
      <c r="G37" s="52"/>
      <c r="H37" s="52"/>
      <c r="I37" s="52"/>
      <c r="J37" s="52"/>
      <c r="K37" s="52"/>
      <c r="L37" s="21"/>
      <c r="M37" s="25"/>
      <c r="N37" s="16"/>
      <c r="O37" s="16"/>
      <c r="P37" s="16"/>
      <c r="Q37" s="21"/>
      <c r="R37" s="21"/>
      <c r="S37" s="21"/>
      <c r="T37" s="21"/>
      <c r="U37" s="21"/>
      <c r="V37" s="21"/>
      <c r="W37" s="21"/>
      <c r="X37" s="34"/>
      <c r="Y37" s="21"/>
      <c r="Z37" s="21"/>
      <c r="AA37" s="21"/>
      <c r="AB37" s="21"/>
      <c r="AC37" s="34"/>
      <c r="AD37" s="34"/>
      <c r="AE37" s="34"/>
      <c r="AF37" s="18"/>
      <c r="AG37" s="18"/>
      <c r="AH37" s="34"/>
      <c r="AI37" s="18"/>
      <c r="AJ37" s="18"/>
      <c r="AK37" s="18"/>
      <c r="AL37" s="18"/>
      <c r="AM37" s="18"/>
      <c r="AN37" s="18"/>
      <c r="AO37" s="21"/>
      <c r="AP37" s="21"/>
      <c r="AQ37" s="21"/>
      <c r="AR37" s="34"/>
      <c r="AS37" s="18"/>
      <c r="AT37" s="18"/>
      <c r="AU37" s="18"/>
      <c r="AV37" s="18"/>
      <c r="AW37" s="18"/>
      <c r="AX37" s="18"/>
      <c r="AY37" s="34"/>
      <c r="AZ37" s="18"/>
      <c r="BA37" s="34"/>
      <c r="BB37" s="18"/>
      <c r="BC37" s="18"/>
      <c r="BD37" s="18"/>
      <c r="BE37" s="18"/>
      <c r="BF37" s="18"/>
      <c r="BG37" s="18"/>
      <c r="BH37" s="18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56"/>
      <c r="BZ37" s="11"/>
      <c r="CA37" s="11"/>
      <c r="CB37" s="11"/>
      <c r="CC37" s="170"/>
      <c r="CD37" s="11"/>
      <c r="CE37" s="11"/>
      <c r="CF37" s="11"/>
      <c r="CG37" s="11">
        <f>SUM(C37:BX37)</f>
        <v>0</v>
      </c>
      <c r="CH37" s="56">
        <f>SUM(BY37:CG37)</f>
        <v>0</v>
      </c>
    </row>
    <row r="38" spans="1:86" s="37" customFormat="1" ht="14.25" customHeight="1" x14ac:dyDescent="0.25">
      <c r="A38" s="223" t="s">
        <v>298</v>
      </c>
      <c r="B38" s="21" t="s">
        <v>297</v>
      </c>
      <c r="C38" s="114"/>
      <c r="D38" s="159"/>
      <c r="E38" s="52"/>
      <c r="F38" s="52"/>
      <c r="G38" s="52"/>
      <c r="H38" s="52"/>
      <c r="I38" s="52"/>
      <c r="J38" s="52"/>
      <c r="K38" s="52"/>
      <c r="L38" s="21"/>
      <c r="M38" s="25"/>
      <c r="N38" s="16"/>
      <c r="O38" s="16"/>
      <c r="P38" s="16"/>
      <c r="Q38" s="21"/>
      <c r="R38" s="21"/>
      <c r="S38" s="21"/>
      <c r="T38" s="21"/>
      <c r="U38" s="21"/>
      <c r="V38" s="21"/>
      <c r="W38" s="21"/>
      <c r="X38" s="34">
        <v>108</v>
      </c>
      <c r="Y38" s="21"/>
      <c r="Z38" s="21"/>
      <c r="AA38" s="21"/>
      <c r="AB38" s="21"/>
      <c r="AC38" s="34"/>
      <c r="AD38" s="34"/>
      <c r="AE38" s="34"/>
      <c r="AF38" s="18"/>
      <c r="AG38" s="18"/>
      <c r="AH38" s="34"/>
      <c r="AI38" s="18"/>
      <c r="AJ38" s="18"/>
      <c r="AK38" s="18"/>
      <c r="AL38" s="18"/>
      <c r="AM38" s="18"/>
      <c r="AN38" s="18"/>
      <c r="AO38" s="21"/>
      <c r="AP38" s="21"/>
      <c r="AQ38" s="21"/>
      <c r="AR38" s="34"/>
      <c r="AS38" s="18"/>
      <c r="AT38" s="18"/>
      <c r="AU38" s="18"/>
      <c r="AV38" s="18"/>
      <c r="AW38" s="18"/>
      <c r="AX38" s="18"/>
      <c r="AY38" s="34"/>
      <c r="AZ38" s="18"/>
      <c r="BA38" s="34"/>
      <c r="BB38" s="18"/>
      <c r="BC38" s="18"/>
      <c r="BD38" s="18"/>
      <c r="BE38" s="18"/>
      <c r="BF38" s="18"/>
      <c r="BG38" s="18"/>
      <c r="BH38" s="18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56"/>
      <c r="BZ38" s="11"/>
      <c r="CA38" s="11"/>
      <c r="CB38" s="11"/>
      <c r="CC38" s="170"/>
      <c r="CD38" s="11"/>
      <c r="CE38" s="11"/>
      <c r="CF38" s="11"/>
      <c r="CG38" s="11">
        <f t="shared" ref="CG38:CG71" si="2">SUM(C38:BX38)</f>
        <v>108</v>
      </c>
      <c r="CH38" s="56">
        <f t="shared" si="0"/>
        <v>108</v>
      </c>
    </row>
    <row r="39" spans="1:86" s="37" customFormat="1" ht="14.25" customHeight="1" x14ac:dyDescent="0.25">
      <c r="A39" s="21" t="s">
        <v>254</v>
      </c>
      <c r="B39" s="149" t="s">
        <v>255</v>
      </c>
      <c r="C39" s="114"/>
      <c r="D39" s="159"/>
      <c r="E39" s="52"/>
      <c r="F39" s="52"/>
      <c r="G39" s="52"/>
      <c r="H39" s="52"/>
      <c r="I39" s="52"/>
      <c r="J39" s="52"/>
      <c r="K39" s="52"/>
      <c r="L39" s="21"/>
      <c r="M39" s="25"/>
      <c r="N39" s="16"/>
      <c r="O39" s="16"/>
      <c r="P39" s="16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34"/>
      <c r="AD39" s="21"/>
      <c r="AE39" s="34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34"/>
      <c r="AS39" s="21"/>
      <c r="AT39" s="21"/>
      <c r="AU39" s="21"/>
      <c r="AV39" s="21"/>
      <c r="AW39" s="21"/>
      <c r="AX39" s="21"/>
      <c r="AY39" s="34"/>
      <c r="AZ39" s="18"/>
      <c r="BA39" s="21"/>
      <c r="BB39" s="18"/>
      <c r="BC39" s="18"/>
      <c r="BD39" s="18"/>
      <c r="BE39" s="18"/>
      <c r="BF39" s="18"/>
      <c r="BG39" s="18"/>
      <c r="BH39" s="18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56"/>
      <c r="BZ39" s="11"/>
      <c r="CA39" s="11"/>
      <c r="CB39" s="11"/>
      <c r="CC39" s="170"/>
      <c r="CD39" s="11"/>
      <c r="CE39" s="11"/>
      <c r="CF39" s="11"/>
      <c r="CG39" s="11">
        <f t="shared" si="2"/>
        <v>0</v>
      </c>
      <c r="CH39" s="56">
        <f t="shared" si="0"/>
        <v>0</v>
      </c>
    </row>
    <row r="40" spans="1:86" s="37" customFormat="1" ht="14.25" customHeight="1" x14ac:dyDescent="0.25">
      <c r="A40" s="21" t="s">
        <v>141</v>
      </c>
      <c r="B40" s="149" t="s">
        <v>140</v>
      </c>
      <c r="C40" s="114"/>
      <c r="D40" s="159"/>
      <c r="E40" s="52"/>
      <c r="F40" s="52">
        <v>180</v>
      </c>
      <c r="G40" s="52"/>
      <c r="H40" s="52"/>
      <c r="I40" s="52"/>
      <c r="J40" s="52"/>
      <c r="K40" s="52"/>
      <c r="L40" s="21"/>
      <c r="M40" s="25"/>
      <c r="N40" s="16"/>
      <c r="O40" s="16"/>
      <c r="P40" s="16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>
        <v>118</v>
      </c>
      <c r="AC40" s="34">
        <v>135</v>
      </c>
      <c r="AD40" s="21"/>
      <c r="AE40" s="34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34"/>
      <c r="AS40" s="21"/>
      <c r="AT40" s="21"/>
      <c r="AU40" s="21"/>
      <c r="AV40" s="21"/>
      <c r="AW40" s="21"/>
      <c r="AX40" s="21"/>
      <c r="AY40" s="34"/>
      <c r="AZ40" s="18"/>
      <c r="BA40" s="21"/>
      <c r="BB40" s="18"/>
      <c r="BC40" s="18"/>
      <c r="BD40" s="18"/>
      <c r="BE40" s="18"/>
      <c r="BF40" s="18"/>
      <c r="BG40" s="18"/>
      <c r="BH40" s="18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56"/>
      <c r="BZ40" s="11"/>
      <c r="CA40" s="11"/>
      <c r="CB40" s="11"/>
      <c r="CC40" s="170"/>
      <c r="CD40" s="11"/>
      <c r="CE40" s="11">
        <v>118</v>
      </c>
      <c r="CF40" s="11">
        <v>848</v>
      </c>
      <c r="CG40" s="11">
        <f t="shared" si="2"/>
        <v>433</v>
      </c>
      <c r="CH40" s="56">
        <f t="shared" si="0"/>
        <v>1399</v>
      </c>
    </row>
    <row r="41" spans="1:86" s="37" customFormat="1" ht="14.25" customHeight="1" x14ac:dyDescent="0.25">
      <c r="A41" s="223" t="s">
        <v>252</v>
      </c>
      <c r="B41" s="21" t="s">
        <v>250</v>
      </c>
      <c r="C41" s="114"/>
      <c r="D41" s="159"/>
      <c r="E41" s="52"/>
      <c r="F41" s="52"/>
      <c r="G41" s="52"/>
      <c r="H41" s="52"/>
      <c r="I41" s="52"/>
      <c r="J41" s="52"/>
      <c r="K41" s="52"/>
      <c r="L41" s="21"/>
      <c r="M41" s="25"/>
      <c r="N41" s="16"/>
      <c r="O41" s="16"/>
      <c r="P41" s="16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34"/>
      <c r="AD41" s="21"/>
      <c r="AE41" s="34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34"/>
      <c r="AS41" s="21"/>
      <c r="AT41" s="21"/>
      <c r="AU41" s="21"/>
      <c r="AV41" s="21"/>
      <c r="AW41" s="21"/>
      <c r="AX41" s="21"/>
      <c r="AY41" s="34"/>
      <c r="AZ41" s="18"/>
      <c r="BA41" s="21"/>
      <c r="BB41" s="18"/>
      <c r="BC41" s="18"/>
      <c r="BD41" s="18"/>
      <c r="BE41" s="18"/>
      <c r="BF41" s="18"/>
      <c r="BG41" s="18"/>
      <c r="BH41" s="18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56"/>
      <c r="BZ41" s="11"/>
      <c r="CA41" s="11"/>
      <c r="CB41" s="11"/>
      <c r="CC41" s="170"/>
      <c r="CD41" s="11"/>
      <c r="CE41" s="11"/>
      <c r="CF41" s="11"/>
      <c r="CG41" s="11">
        <f t="shared" si="2"/>
        <v>0</v>
      </c>
      <c r="CH41" s="56">
        <f t="shared" si="0"/>
        <v>0</v>
      </c>
    </row>
    <row r="42" spans="1:86" s="37" customFormat="1" ht="14.25" customHeight="1" x14ac:dyDescent="0.25">
      <c r="A42" s="223" t="s">
        <v>253</v>
      </c>
      <c r="B42" s="21" t="s">
        <v>251</v>
      </c>
      <c r="C42" s="114"/>
      <c r="D42" s="159"/>
      <c r="E42" s="52"/>
      <c r="F42" s="52"/>
      <c r="G42" s="52"/>
      <c r="H42" s="52"/>
      <c r="I42" s="52"/>
      <c r="J42" s="52"/>
      <c r="K42" s="52"/>
      <c r="L42" s="21"/>
      <c r="M42" s="25"/>
      <c r="N42" s="16"/>
      <c r="O42" s="16"/>
      <c r="P42" s="16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34"/>
      <c r="AD42" s="21"/>
      <c r="AE42" s="34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34"/>
      <c r="AS42" s="21"/>
      <c r="AT42" s="21"/>
      <c r="AU42" s="21"/>
      <c r="AV42" s="21"/>
      <c r="AW42" s="21"/>
      <c r="AX42" s="21"/>
      <c r="AY42" s="34"/>
      <c r="AZ42" s="18"/>
      <c r="BA42" s="21"/>
      <c r="BB42" s="18"/>
      <c r="BC42" s="18"/>
      <c r="BD42" s="18"/>
      <c r="BE42" s="18"/>
      <c r="BF42" s="18"/>
      <c r="BG42" s="18"/>
      <c r="BH42" s="18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56"/>
      <c r="BZ42" s="11"/>
      <c r="CA42" s="11"/>
      <c r="CB42" s="11"/>
      <c r="CC42" s="170"/>
      <c r="CD42" s="11"/>
      <c r="CE42" s="11"/>
      <c r="CF42" s="11"/>
      <c r="CG42" s="11">
        <f t="shared" si="2"/>
        <v>0</v>
      </c>
      <c r="CH42" s="56">
        <f t="shared" si="0"/>
        <v>0</v>
      </c>
    </row>
    <row r="43" spans="1:86" s="37" customFormat="1" ht="14.25" customHeight="1" x14ac:dyDescent="0.25">
      <c r="A43" s="227" t="s">
        <v>201</v>
      </c>
      <c r="B43" s="149" t="s">
        <v>200</v>
      </c>
      <c r="C43" s="114">
        <v>190</v>
      </c>
      <c r="D43" s="159"/>
      <c r="E43" s="52"/>
      <c r="F43" s="52"/>
      <c r="G43" s="52"/>
      <c r="H43" s="52"/>
      <c r="I43" s="52">
        <v>252</v>
      </c>
      <c r="J43" s="52">
        <v>310</v>
      </c>
      <c r="K43" s="52">
        <v>230</v>
      </c>
      <c r="L43" s="21">
        <v>1235</v>
      </c>
      <c r="M43" s="25"/>
      <c r="N43" s="16"/>
      <c r="O43" s="16"/>
      <c r="P43" s="16"/>
      <c r="Q43" s="21"/>
      <c r="R43" s="21"/>
      <c r="S43" s="21"/>
      <c r="T43" s="21"/>
      <c r="U43" s="21"/>
      <c r="V43" s="21"/>
      <c r="W43" s="21"/>
      <c r="X43" s="21"/>
      <c r="Y43" s="21">
        <v>300</v>
      </c>
      <c r="Z43" s="21"/>
      <c r="AA43" s="21"/>
      <c r="AB43" s="21"/>
      <c r="AC43" s="34"/>
      <c r="AD43" s="21"/>
      <c r="AE43" s="34"/>
      <c r="AF43" s="21"/>
      <c r="AG43" s="21"/>
      <c r="AH43" s="21">
        <v>220</v>
      </c>
      <c r="AI43" s="21"/>
      <c r="AJ43" s="21"/>
      <c r="AK43" s="21"/>
      <c r="AL43" s="21"/>
      <c r="AM43" s="21"/>
      <c r="AN43" s="21"/>
      <c r="AO43" s="21"/>
      <c r="AP43" s="21">
        <v>116</v>
      </c>
      <c r="AQ43" s="21"/>
      <c r="AR43" s="34"/>
      <c r="AS43" s="21"/>
      <c r="AT43" s="21"/>
      <c r="AU43" s="21"/>
      <c r="AV43" s="21"/>
      <c r="AW43" s="21"/>
      <c r="AX43" s="21"/>
      <c r="AY43" s="34"/>
      <c r="AZ43" s="18"/>
      <c r="BA43" s="21"/>
      <c r="BB43" s="18"/>
      <c r="BC43" s="18"/>
      <c r="BD43" s="18"/>
      <c r="BE43" s="18"/>
      <c r="BF43" s="18"/>
      <c r="BG43" s="18"/>
      <c r="BH43" s="18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56"/>
      <c r="BZ43" s="11"/>
      <c r="CA43" s="11"/>
      <c r="CB43" s="11"/>
      <c r="CC43" s="170"/>
      <c r="CD43" s="11"/>
      <c r="CE43" s="11"/>
      <c r="CF43" s="11"/>
      <c r="CG43" s="11">
        <f t="shared" si="2"/>
        <v>2853</v>
      </c>
      <c r="CH43" s="56">
        <f>SUM(BY43:CG43)</f>
        <v>2853</v>
      </c>
    </row>
    <row r="44" spans="1:86" s="37" customFormat="1" ht="14.25" customHeight="1" x14ac:dyDescent="0.25">
      <c r="A44" s="21" t="s">
        <v>153</v>
      </c>
      <c r="B44" s="149" t="s">
        <v>154</v>
      </c>
      <c r="C44" s="114"/>
      <c r="D44" s="159"/>
      <c r="E44" s="52"/>
      <c r="F44" s="52"/>
      <c r="G44" s="52"/>
      <c r="H44" s="52"/>
      <c r="I44" s="52"/>
      <c r="J44" s="52"/>
      <c r="K44" s="52">
        <v>283</v>
      </c>
      <c r="L44" s="21"/>
      <c r="M44" s="25"/>
      <c r="N44" s="16"/>
      <c r="O44" s="16"/>
      <c r="P44" s="16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34"/>
      <c r="AD44" s="21"/>
      <c r="AE44" s="34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>
        <v>126</v>
      </c>
      <c r="AQ44" s="21"/>
      <c r="AR44" s="34"/>
      <c r="AS44" s="21"/>
      <c r="AT44" s="21"/>
      <c r="AU44" s="21"/>
      <c r="AV44" s="21"/>
      <c r="AW44" s="21"/>
      <c r="AX44" s="21"/>
      <c r="AY44" s="34"/>
      <c r="AZ44" s="18"/>
      <c r="BA44" s="21"/>
      <c r="BB44" s="18"/>
      <c r="BC44" s="18"/>
      <c r="BD44" s="18"/>
      <c r="BE44" s="18"/>
      <c r="BF44" s="18"/>
      <c r="BG44" s="18"/>
      <c r="BH44" s="18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56"/>
      <c r="BZ44" s="11"/>
      <c r="CA44" s="11"/>
      <c r="CB44" s="11"/>
      <c r="CC44" s="170"/>
      <c r="CD44" s="11"/>
      <c r="CE44" s="11"/>
      <c r="CF44" s="11">
        <v>1954</v>
      </c>
      <c r="CG44" s="11">
        <f t="shared" si="2"/>
        <v>409</v>
      </c>
      <c r="CH44" s="56">
        <f t="shared" si="0"/>
        <v>2363</v>
      </c>
    </row>
    <row r="45" spans="1:86" s="37" customFormat="1" ht="14.25" customHeight="1" x14ac:dyDescent="0.25">
      <c r="A45" s="21" t="s">
        <v>155</v>
      </c>
      <c r="B45" s="149" t="s">
        <v>156</v>
      </c>
      <c r="C45" s="114"/>
      <c r="D45" s="159"/>
      <c r="E45" s="52"/>
      <c r="F45" s="52"/>
      <c r="G45" s="52"/>
      <c r="H45" s="52"/>
      <c r="I45" s="52"/>
      <c r="J45" s="52">
        <v>340</v>
      </c>
      <c r="K45" s="52"/>
      <c r="L45" s="21"/>
      <c r="M45" s="25"/>
      <c r="N45" s="16"/>
      <c r="O45" s="16"/>
      <c r="P45" s="16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>
        <v>118</v>
      </c>
      <c r="AC45" s="34"/>
      <c r="AD45" s="21"/>
      <c r="AE45" s="34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>
        <v>108</v>
      </c>
      <c r="AQ45" s="21"/>
      <c r="AR45" s="34"/>
      <c r="AS45" s="21"/>
      <c r="AT45" s="21"/>
      <c r="AU45" s="21"/>
      <c r="AV45" s="21"/>
      <c r="AW45" s="21"/>
      <c r="AX45" s="21"/>
      <c r="AY45" s="34"/>
      <c r="AZ45" s="18"/>
      <c r="BA45" s="21"/>
      <c r="BB45" s="18"/>
      <c r="BC45" s="18"/>
      <c r="BD45" s="18"/>
      <c r="BE45" s="18"/>
      <c r="BF45" s="18"/>
      <c r="BG45" s="18"/>
      <c r="BH45" s="18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56"/>
      <c r="BZ45" s="11"/>
      <c r="CA45" s="11"/>
      <c r="CB45" s="11"/>
      <c r="CC45" s="170"/>
      <c r="CD45" s="11"/>
      <c r="CE45" s="11"/>
      <c r="CF45" s="11">
        <v>476</v>
      </c>
      <c r="CG45" s="11">
        <f t="shared" si="2"/>
        <v>566</v>
      </c>
      <c r="CH45" s="56">
        <f t="shared" si="0"/>
        <v>1042</v>
      </c>
    </row>
    <row r="46" spans="1:86" s="37" customFormat="1" ht="14.25" customHeight="1" x14ac:dyDescent="0.25">
      <c r="A46" s="16" t="s">
        <v>202</v>
      </c>
      <c r="B46" s="21" t="s">
        <v>203</v>
      </c>
      <c r="C46" s="114">
        <v>195</v>
      </c>
      <c r="D46" s="159"/>
      <c r="E46" s="52"/>
      <c r="F46" s="52"/>
      <c r="G46" s="52"/>
      <c r="H46" s="52"/>
      <c r="I46" s="52"/>
      <c r="J46" s="52"/>
      <c r="K46" s="52"/>
      <c r="L46" s="21"/>
      <c r="M46" s="25"/>
      <c r="N46" s="16"/>
      <c r="O46" s="16"/>
      <c r="P46" s="16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>
        <v>118</v>
      </c>
      <c r="AC46" s="34"/>
      <c r="AD46" s="21">
        <v>181</v>
      </c>
      <c r="AE46" s="34"/>
      <c r="AF46" s="21"/>
      <c r="AG46" s="21"/>
      <c r="AH46" s="21">
        <v>320</v>
      </c>
      <c r="AI46" s="21"/>
      <c r="AJ46" s="21">
        <v>104</v>
      </c>
      <c r="AK46" s="21">
        <v>196</v>
      </c>
      <c r="AL46" s="21">
        <v>204</v>
      </c>
      <c r="AM46" s="21"/>
      <c r="AN46" s="21"/>
      <c r="AO46" s="21"/>
      <c r="AP46" s="21"/>
      <c r="AQ46" s="21"/>
      <c r="AR46" s="34">
        <v>176</v>
      </c>
      <c r="AS46" s="21"/>
      <c r="AT46" s="21"/>
      <c r="AU46" s="21"/>
      <c r="AV46" s="21"/>
      <c r="AW46" s="21"/>
      <c r="AX46" s="21"/>
      <c r="AY46" s="34"/>
      <c r="AZ46" s="18"/>
      <c r="BA46" s="21"/>
      <c r="BB46" s="18"/>
      <c r="BC46" s="18"/>
      <c r="BD46" s="18"/>
      <c r="BE46" s="18"/>
      <c r="BF46" s="18"/>
      <c r="BG46" s="18"/>
      <c r="BH46" s="18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56"/>
      <c r="BZ46" s="11"/>
      <c r="CA46" s="11"/>
      <c r="CB46" s="11"/>
      <c r="CC46" s="170"/>
      <c r="CD46" s="11"/>
      <c r="CE46" s="11"/>
      <c r="CF46" s="11"/>
      <c r="CG46" s="11">
        <f t="shared" si="2"/>
        <v>1494</v>
      </c>
      <c r="CH46" s="56">
        <f>SUM(BY46:CG46)</f>
        <v>1494</v>
      </c>
    </row>
    <row r="47" spans="1:86" s="37" customFormat="1" ht="14.25" customHeight="1" x14ac:dyDescent="0.25">
      <c r="A47" s="16" t="s">
        <v>204</v>
      </c>
      <c r="B47" s="21" t="s">
        <v>205</v>
      </c>
      <c r="C47" s="114"/>
      <c r="D47" s="159"/>
      <c r="E47" s="52"/>
      <c r="F47" s="52"/>
      <c r="G47" s="52"/>
      <c r="H47" s="52"/>
      <c r="I47" s="52"/>
      <c r="J47" s="52"/>
      <c r="K47" s="52"/>
      <c r="L47" s="21"/>
      <c r="M47" s="25"/>
      <c r="N47" s="16"/>
      <c r="O47" s="16"/>
      <c r="P47" s="16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34"/>
      <c r="AD47" s="21"/>
      <c r="AE47" s="34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34"/>
      <c r="AS47" s="21"/>
      <c r="AT47" s="21"/>
      <c r="AU47" s="21"/>
      <c r="AV47" s="21"/>
      <c r="AW47" s="21"/>
      <c r="AX47" s="21"/>
      <c r="AY47" s="34"/>
      <c r="AZ47" s="18"/>
      <c r="BA47" s="21"/>
      <c r="BB47" s="18"/>
      <c r="BC47" s="18"/>
      <c r="BD47" s="18"/>
      <c r="BE47" s="18"/>
      <c r="BF47" s="18"/>
      <c r="BG47" s="18"/>
      <c r="BH47" s="18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56"/>
      <c r="BZ47" s="11"/>
      <c r="CA47" s="11"/>
      <c r="CB47" s="11"/>
      <c r="CC47" s="170"/>
      <c r="CD47" s="11"/>
      <c r="CE47" s="11"/>
      <c r="CF47" s="11"/>
      <c r="CG47" s="11">
        <f t="shared" si="2"/>
        <v>0</v>
      </c>
      <c r="CH47" s="56">
        <f t="shared" si="0"/>
        <v>0</v>
      </c>
    </row>
    <row r="48" spans="1:86" s="37" customFormat="1" ht="14.25" customHeight="1" x14ac:dyDescent="0.25">
      <c r="A48" s="16" t="s">
        <v>206</v>
      </c>
      <c r="B48" s="21" t="s">
        <v>207</v>
      </c>
      <c r="C48" s="114"/>
      <c r="D48" s="159"/>
      <c r="E48" s="52">
        <v>393</v>
      </c>
      <c r="F48" s="52">
        <v>250</v>
      </c>
      <c r="G48" s="52"/>
      <c r="H48" s="52"/>
      <c r="I48" s="52"/>
      <c r="J48" s="52"/>
      <c r="K48" s="52">
        <v>242</v>
      </c>
      <c r="L48" s="21">
        <v>1250</v>
      </c>
      <c r="M48" s="25"/>
      <c r="N48" s="16"/>
      <c r="O48" s="16"/>
      <c r="P48" s="16"/>
      <c r="Q48" s="21"/>
      <c r="R48" s="21"/>
      <c r="S48" s="21">
        <v>314</v>
      </c>
      <c r="T48" s="21"/>
      <c r="U48" s="21"/>
      <c r="V48" s="21"/>
      <c r="W48" s="21"/>
      <c r="X48" s="21">
        <v>150</v>
      </c>
      <c r="Y48" s="21"/>
      <c r="Z48" s="21"/>
      <c r="AA48" s="21">
        <v>375</v>
      </c>
      <c r="AB48" s="21">
        <v>118</v>
      </c>
      <c r="AC48" s="34">
        <v>135</v>
      </c>
      <c r="AD48" s="21"/>
      <c r="AE48" s="34"/>
      <c r="AF48" s="21"/>
      <c r="AG48" s="21"/>
      <c r="AH48" s="21">
        <v>240</v>
      </c>
      <c r="AI48" s="21"/>
      <c r="AJ48" s="21"/>
      <c r="AK48" s="21"/>
      <c r="AL48" s="21"/>
      <c r="AM48" s="21"/>
      <c r="AN48" s="21"/>
      <c r="AO48" s="21"/>
      <c r="AP48" s="21">
        <v>117</v>
      </c>
      <c r="AQ48" s="21"/>
      <c r="AR48" s="34"/>
      <c r="AS48" s="21"/>
      <c r="AT48" s="21"/>
      <c r="AU48" s="21"/>
      <c r="AV48" s="21"/>
      <c r="AW48" s="21"/>
      <c r="AX48" s="21"/>
      <c r="AY48" s="34"/>
      <c r="AZ48" s="18"/>
      <c r="BA48" s="21"/>
      <c r="BB48" s="18"/>
      <c r="BC48" s="18"/>
      <c r="BD48" s="18"/>
      <c r="BE48" s="18"/>
      <c r="BF48" s="18"/>
      <c r="BG48" s="18"/>
      <c r="BH48" s="18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56"/>
      <c r="BZ48" s="11"/>
      <c r="CA48" s="11"/>
      <c r="CB48" s="11"/>
      <c r="CC48" s="170"/>
      <c r="CD48" s="11"/>
      <c r="CE48" s="11"/>
      <c r="CF48" s="11"/>
      <c r="CG48" s="11">
        <f t="shared" si="2"/>
        <v>3584</v>
      </c>
      <c r="CH48" s="56">
        <f>SUM(BY48:CG48)</f>
        <v>3584</v>
      </c>
    </row>
    <row r="49" spans="1:86" s="37" customFormat="1" ht="14.25" customHeight="1" x14ac:dyDescent="0.25">
      <c r="A49" s="16" t="s">
        <v>236</v>
      </c>
      <c r="B49" s="25" t="s">
        <v>235</v>
      </c>
      <c r="C49" s="114"/>
      <c r="D49" s="159"/>
      <c r="E49" s="52"/>
      <c r="F49" s="52"/>
      <c r="G49" s="52"/>
      <c r="H49" s="52"/>
      <c r="I49" s="52"/>
      <c r="J49" s="52"/>
      <c r="K49" s="52"/>
      <c r="L49" s="21"/>
      <c r="M49" s="25"/>
      <c r="N49" s="16"/>
      <c r="O49" s="16"/>
      <c r="P49" s="16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>
        <v>118</v>
      </c>
      <c r="AC49" s="34"/>
      <c r="AD49" s="21">
        <v>125</v>
      </c>
      <c r="AE49" s="34"/>
      <c r="AF49" s="21"/>
      <c r="AG49" s="21"/>
      <c r="AH49" s="21"/>
      <c r="AI49" s="21"/>
      <c r="AJ49" s="21"/>
      <c r="AK49" s="21">
        <v>196</v>
      </c>
      <c r="AL49" s="21"/>
      <c r="AM49" s="21"/>
      <c r="AN49" s="21"/>
      <c r="AO49" s="21"/>
      <c r="AP49" s="21"/>
      <c r="AQ49" s="21"/>
      <c r="AR49" s="34"/>
      <c r="AS49" s="21"/>
      <c r="AT49" s="21"/>
      <c r="AU49" s="21"/>
      <c r="AV49" s="21"/>
      <c r="AW49" s="21"/>
      <c r="AX49" s="21"/>
      <c r="AY49" s="34"/>
      <c r="AZ49" s="18"/>
      <c r="BA49" s="21"/>
      <c r="BB49" s="18"/>
      <c r="BC49" s="18"/>
      <c r="BD49" s="18"/>
      <c r="BE49" s="18"/>
      <c r="BF49" s="18"/>
      <c r="BG49" s="18"/>
      <c r="BH49" s="18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56"/>
      <c r="BZ49" s="11"/>
      <c r="CA49" s="11"/>
      <c r="CB49" s="11"/>
      <c r="CC49" s="170"/>
      <c r="CD49" s="11"/>
      <c r="CE49" s="11"/>
      <c r="CF49" s="11"/>
      <c r="CG49" s="11">
        <f t="shared" si="2"/>
        <v>439</v>
      </c>
      <c r="CH49" s="56">
        <f t="shared" ref="CH49:CH59" si="3">SUM(BY49:CG49)</f>
        <v>439</v>
      </c>
    </row>
    <row r="50" spans="1:86" s="37" customFormat="1" ht="14.25" customHeight="1" x14ac:dyDescent="0.25">
      <c r="A50" s="16" t="s">
        <v>241</v>
      </c>
      <c r="B50" s="53" t="s">
        <v>237</v>
      </c>
      <c r="C50" s="114">
        <v>180</v>
      </c>
      <c r="D50" s="159"/>
      <c r="E50" s="52"/>
      <c r="F50" s="52"/>
      <c r="G50" s="52"/>
      <c r="H50" s="52"/>
      <c r="I50" s="52">
        <v>300</v>
      </c>
      <c r="J50" s="52">
        <v>340</v>
      </c>
      <c r="K50" s="52">
        <v>222</v>
      </c>
      <c r="L50" s="21"/>
      <c r="M50" s="25"/>
      <c r="N50" s="16"/>
      <c r="O50" s="16"/>
      <c r="P50" s="16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>
        <v>118</v>
      </c>
      <c r="AC50" s="34">
        <v>135</v>
      </c>
      <c r="AD50" s="21"/>
      <c r="AE50" s="34"/>
      <c r="AF50" s="21"/>
      <c r="AG50" s="21"/>
      <c r="AH50" s="21">
        <v>450</v>
      </c>
      <c r="AI50" s="21"/>
      <c r="AJ50" s="21"/>
      <c r="AK50" s="21"/>
      <c r="AL50" s="21"/>
      <c r="AM50" s="21"/>
      <c r="AN50" s="21">
        <v>257</v>
      </c>
      <c r="AO50" s="21"/>
      <c r="AP50" s="21"/>
      <c r="AQ50" s="21"/>
      <c r="AR50" s="34"/>
      <c r="AS50" s="21"/>
      <c r="AT50" s="21"/>
      <c r="AU50" s="21"/>
      <c r="AV50" s="21"/>
      <c r="AW50" s="21"/>
      <c r="AX50" s="21"/>
      <c r="AY50" s="34"/>
      <c r="AZ50" s="18"/>
      <c r="BA50" s="21"/>
      <c r="BB50" s="18"/>
      <c r="BC50" s="18"/>
      <c r="BD50" s="18"/>
      <c r="BE50" s="18"/>
      <c r="BF50" s="18"/>
      <c r="BG50" s="18"/>
      <c r="BH50" s="18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56"/>
      <c r="BZ50" s="11"/>
      <c r="CA50" s="11"/>
      <c r="CB50" s="11"/>
      <c r="CC50" s="170"/>
      <c r="CD50" s="11"/>
      <c r="CE50" s="11"/>
      <c r="CF50" s="11"/>
      <c r="CG50" s="11">
        <f t="shared" si="2"/>
        <v>2002</v>
      </c>
      <c r="CH50" s="56">
        <f t="shared" si="3"/>
        <v>2002</v>
      </c>
    </row>
    <row r="51" spans="1:86" s="37" customFormat="1" ht="14.25" customHeight="1" x14ac:dyDescent="0.25">
      <c r="A51" s="223" t="s">
        <v>248</v>
      </c>
      <c r="B51" s="21" t="s">
        <v>246</v>
      </c>
      <c r="C51" s="114"/>
      <c r="D51" s="159"/>
      <c r="E51" s="52"/>
      <c r="F51" s="52"/>
      <c r="G51" s="52"/>
      <c r="H51" s="52"/>
      <c r="I51" s="52"/>
      <c r="J51" s="52"/>
      <c r="K51" s="52"/>
      <c r="L51" s="21"/>
      <c r="M51" s="25"/>
      <c r="N51" s="16"/>
      <c r="O51" s="16"/>
      <c r="P51" s="16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34"/>
      <c r="AD51" s="21"/>
      <c r="AE51" s="34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34"/>
      <c r="AS51" s="21"/>
      <c r="AT51" s="21"/>
      <c r="AU51" s="21"/>
      <c r="AV51" s="21"/>
      <c r="AW51" s="21"/>
      <c r="AX51" s="21"/>
      <c r="AY51" s="34"/>
      <c r="AZ51" s="18"/>
      <c r="BA51" s="21"/>
      <c r="BB51" s="18"/>
      <c r="BC51" s="18"/>
      <c r="BD51" s="18"/>
      <c r="BE51" s="18"/>
      <c r="BF51" s="18"/>
      <c r="BG51" s="18"/>
      <c r="BH51" s="18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56"/>
      <c r="BZ51" s="11"/>
      <c r="CA51" s="11"/>
      <c r="CB51" s="11"/>
      <c r="CC51" s="170"/>
      <c r="CD51" s="11"/>
      <c r="CE51" s="11"/>
      <c r="CF51" s="11"/>
      <c r="CG51" s="11">
        <f t="shared" si="2"/>
        <v>0</v>
      </c>
      <c r="CH51" s="56">
        <f t="shared" si="3"/>
        <v>0</v>
      </c>
    </row>
    <row r="52" spans="1:86" s="37" customFormat="1" ht="14.25" customHeight="1" x14ac:dyDescent="0.25">
      <c r="A52" s="223" t="s">
        <v>249</v>
      </c>
      <c r="B52" s="21" t="s">
        <v>247</v>
      </c>
      <c r="C52" s="114"/>
      <c r="D52" s="159"/>
      <c r="E52" s="52"/>
      <c r="F52" s="52"/>
      <c r="G52" s="52"/>
      <c r="H52" s="52"/>
      <c r="I52" s="52"/>
      <c r="J52" s="52"/>
      <c r="K52" s="52"/>
      <c r="L52" s="21"/>
      <c r="M52" s="25"/>
      <c r="N52" s="16"/>
      <c r="O52" s="16"/>
      <c r="P52" s="16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34"/>
      <c r="AD52" s="21"/>
      <c r="AE52" s="34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34"/>
      <c r="AS52" s="21"/>
      <c r="AT52" s="21"/>
      <c r="AU52" s="21"/>
      <c r="AV52" s="21"/>
      <c r="AW52" s="21"/>
      <c r="AX52" s="21"/>
      <c r="AY52" s="34"/>
      <c r="AZ52" s="18"/>
      <c r="BA52" s="21"/>
      <c r="BB52" s="18"/>
      <c r="BC52" s="18"/>
      <c r="BD52" s="18"/>
      <c r="BE52" s="18"/>
      <c r="BF52" s="18"/>
      <c r="BG52" s="18"/>
      <c r="BH52" s="18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56"/>
      <c r="BZ52" s="11"/>
      <c r="CA52" s="11"/>
      <c r="CB52" s="11"/>
      <c r="CC52" s="170"/>
      <c r="CD52" s="11"/>
      <c r="CE52" s="11"/>
      <c r="CF52" s="11"/>
      <c r="CG52" s="11">
        <f t="shared" si="2"/>
        <v>0</v>
      </c>
      <c r="CH52" s="56">
        <f t="shared" si="3"/>
        <v>0</v>
      </c>
    </row>
    <row r="53" spans="1:86" s="37" customFormat="1" ht="14.25" customHeight="1" x14ac:dyDescent="0.25">
      <c r="A53" s="223" t="s">
        <v>264</v>
      </c>
      <c r="B53" s="16" t="s">
        <v>263</v>
      </c>
      <c r="C53" s="114"/>
      <c r="D53" s="159"/>
      <c r="E53" s="52"/>
      <c r="F53" s="52"/>
      <c r="G53" s="52"/>
      <c r="H53" s="52"/>
      <c r="I53" s="52"/>
      <c r="J53" s="52"/>
      <c r="K53" s="52"/>
      <c r="L53" s="21"/>
      <c r="M53" s="25"/>
      <c r="N53" s="16"/>
      <c r="O53" s="16"/>
      <c r="P53" s="16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34">
        <v>135</v>
      </c>
      <c r="AD53" s="21"/>
      <c r="AE53" s="34"/>
      <c r="AF53" s="21"/>
      <c r="AG53" s="21"/>
      <c r="AH53" s="21"/>
      <c r="AI53" s="21"/>
      <c r="AJ53" s="21">
        <v>104</v>
      </c>
      <c r="AK53" s="21"/>
      <c r="AL53" s="21"/>
      <c r="AM53" s="21"/>
      <c r="AN53" s="21"/>
      <c r="AO53" s="21"/>
      <c r="AP53" s="21"/>
      <c r="AQ53" s="21"/>
      <c r="AR53" s="34"/>
      <c r="AS53" s="21"/>
      <c r="AT53" s="21"/>
      <c r="AU53" s="21"/>
      <c r="AV53" s="21"/>
      <c r="AW53" s="21"/>
      <c r="AX53" s="21"/>
      <c r="AY53" s="34"/>
      <c r="AZ53" s="18"/>
      <c r="BA53" s="21"/>
      <c r="BB53" s="18"/>
      <c r="BC53" s="18"/>
      <c r="BD53" s="18"/>
      <c r="BE53" s="18"/>
      <c r="BF53" s="18"/>
      <c r="BG53" s="18"/>
      <c r="BH53" s="18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56"/>
      <c r="BZ53" s="11"/>
      <c r="CA53" s="11"/>
      <c r="CB53" s="11"/>
      <c r="CC53" s="170"/>
      <c r="CD53" s="11"/>
      <c r="CE53" s="11"/>
      <c r="CF53" s="11"/>
      <c r="CG53" s="11">
        <f t="shared" si="2"/>
        <v>239</v>
      </c>
      <c r="CH53" s="56">
        <f t="shared" si="3"/>
        <v>239</v>
      </c>
    </row>
    <row r="54" spans="1:86" s="37" customFormat="1" ht="14.25" customHeight="1" x14ac:dyDescent="0.25">
      <c r="A54" s="223" t="s">
        <v>300</v>
      </c>
      <c r="B54" s="21" t="s">
        <v>299</v>
      </c>
      <c r="C54" s="114"/>
      <c r="D54" s="159"/>
      <c r="E54" s="52"/>
      <c r="F54" s="52"/>
      <c r="G54" s="52"/>
      <c r="H54" s="52"/>
      <c r="I54" s="52"/>
      <c r="J54" s="52"/>
      <c r="K54" s="52"/>
      <c r="L54" s="21"/>
      <c r="M54" s="25"/>
      <c r="N54" s="16"/>
      <c r="O54" s="16"/>
      <c r="P54" s="16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34"/>
      <c r="AD54" s="21"/>
      <c r="AE54" s="34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34"/>
      <c r="AS54" s="21"/>
      <c r="AT54" s="21"/>
      <c r="AU54" s="21"/>
      <c r="AV54" s="21"/>
      <c r="AW54" s="21"/>
      <c r="AX54" s="21"/>
      <c r="AY54" s="34"/>
      <c r="AZ54" s="18"/>
      <c r="BA54" s="21"/>
      <c r="BB54" s="18"/>
      <c r="BC54" s="18"/>
      <c r="BD54" s="18"/>
      <c r="BE54" s="18"/>
      <c r="BF54" s="18"/>
      <c r="BG54" s="18"/>
      <c r="BH54" s="18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56"/>
      <c r="BZ54" s="11"/>
      <c r="CA54" s="11"/>
      <c r="CB54" s="11"/>
      <c r="CC54" s="170"/>
      <c r="CD54" s="11"/>
      <c r="CE54" s="11"/>
      <c r="CF54" s="11"/>
      <c r="CG54" s="11">
        <f t="shared" si="2"/>
        <v>0</v>
      </c>
      <c r="CH54" s="56">
        <f t="shared" si="3"/>
        <v>0</v>
      </c>
    </row>
    <row r="55" spans="1:86" s="37" customFormat="1" ht="14.25" customHeight="1" x14ac:dyDescent="0.25">
      <c r="A55" s="223" t="s">
        <v>301</v>
      </c>
      <c r="B55" s="21" t="s">
        <v>302</v>
      </c>
      <c r="C55" s="114"/>
      <c r="D55" s="159"/>
      <c r="E55" s="52"/>
      <c r="F55" s="52"/>
      <c r="G55" s="52"/>
      <c r="H55" s="52"/>
      <c r="I55" s="52"/>
      <c r="J55" s="52"/>
      <c r="K55" s="52"/>
      <c r="L55" s="21"/>
      <c r="M55" s="25"/>
      <c r="N55" s="16"/>
      <c r="O55" s="16"/>
      <c r="P55" s="16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34"/>
      <c r="AD55" s="21"/>
      <c r="AE55" s="34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34"/>
      <c r="AS55" s="21"/>
      <c r="AT55" s="21"/>
      <c r="AU55" s="21"/>
      <c r="AV55" s="21"/>
      <c r="AW55" s="21"/>
      <c r="AX55" s="21"/>
      <c r="AY55" s="34"/>
      <c r="AZ55" s="18"/>
      <c r="BA55" s="21"/>
      <c r="BB55" s="18"/>
      <c r="BC55" s="18"/>
      <c r="BD55" s="18"/>
      <c r="BE55" s="18"/>
      <c r="BF55" s="18"/>
      <c r="BG55" s="18"/>
      <c r="BH55" s="18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56"/>
      <c r="BZ55" s="11"/>
      <c r="CA55" s="11"/>
      <c r="CB55" s="11"/>
      <c r="CC55" s="170"/>
      <c r="CD55" s="11"/>
      <c r="CE55" s="11"/>
      <c r="CF55" s="11"/>
      <c r="CG55" s="11">
        <f t="shared" si="2"/>
        <v>0</v>
      </c>
      <c r="CH55" s="56">
        <f t="shared" si="3"/>
        <v>0</v>
      </c>
    </row>
    <row r="56" spans="1:86" s="37" customFormat="1" ht="14.25" customHeight="1" x14ac:dyDescent="0.25">
      <c r="A56" s="223" t="s">
        <v>304</v>
      </c>
      <c r="B56" s="21" t="s">
        <v>303</v>
      </c>
      <c r="C56" s="114"/>
      <c r="D56" s="159"/>
      <c r="E56" s="52"/>
      <c r="F56" s="52"/>
      <c r="G56" s="52"/>
      <c r="H56" s="52"/>
      <c r="I56" s="52"/>
      <c r="J56" s="52"/>
      <c r="K56" s="52"/>
      <c r="L56" s="21"/>
      <c r="M56" s="25"/>
      <c r="N56" s="16"/>
      <c r="O56" s="16"/>
      <c r="P56" s="16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34"/>
      <c r="AD56" s="21"/>
      <c r="AE56" s="34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34"/>
      <c r="AS56" s="21"/>
      <c r="AT56" s="21"/>
      <c r="AU56" s="21"/>
      <c r="AV56" s="21"/>
      <c r="AW56" s="21"/>
      <c r="AX56" s="21"/>
      <c r="AY56" s="34"/>
      <c r="AZ56" s="18"/>
      <c r="BA56" s="21"/>
      <c r="BB56" s="18"/>
      <c r="BC56" s="18"/>
      <c r="BD56" s="18"/>
      <c r="BE56" s="18"/>
      <c r="BF56" s="18"/>
      <c r="BG56" s="18"/>
      <c r="BH56" s="18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56"/>
      <c r="BZ56" s="11"/>
      <c r="CA56" s="11"/>
      <c r="CB56" s="11"/>
      <c r="CC56" s="170"/>
      <c r="CD56" s="11"/>
      <c r="CE56" s="11"/>
      <c r="CF56" s="11"/>
      <c r="CG56" s="11">
        <f t="shared" si="2"/>
        <v>0</v>
      </c>
      <c r="CH56" s="56">
        <f t="shared" si="3"/>
        <v>0</v>
      </c>
    </row>
    <row r="57" spans="1:86" s="37" customFormat="1" ht="14.25" customHeight="1" x14ac:dyDescent="0.25">
      <c r="A57" s="223" t="s">
        <v>306</v>
      </c>
      <c r="B57" s="21" t="s">
        <v>305</v>
      </c>
      <c r="C57" s="114"/>
      <c r="D57" s="159"/>
      <c r="E57" s="52"/>
      <c r="F57" s="52"/>
      <c r="G57" s="52"/>
      <c r="H57" s="52"/>
      <c r="I57" s="52"/>
      <c r="J57" s="52"/>
      <c r="K57" s="52"/>
      <c r="L57" s="21"/>
      <c r="M57" s="25"/>
      <c r="N57" s="16"/>
      <c r="O57" s="16"/>
      <c r="P57" s="16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34"/>
      <c r="AD57" s="21"/>
      <c r="AE57" s="34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34"/>
      <c r="AS57" s="21"/>
      <c r="AT57" s="21"/>
      <c r="AU57" s="21"/>
      <c r="AV57" s="21"/>
      <c r="AW57" s="21"/>
      <c r="AX57" s="21"/>
      <c r="AY57" s="34"/>
      <c r="AZ57" s="18"/>
      <c r="BA57" s="21"/>
      <c r="BB57" s="18"/>
      <c r="BC57" s="18"/>
      <c r="BD57" s="18"/>
      <c r="BE57" s="18"/>
      <c r="BF57" s="18"/>
      <c r="BG57" s="18"/>
      <c r="BH57" s="18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56"/>
      <c r="BZ57" s="11"/>
      <c r="CA57" s="11"/>
      <c r="CB57" s="11"/>
      <c r="CC57" s="170"/>
      <c r="CD57" s="11"/>
      <c r="CE57" s="11"/>
      <c r="CF57" s="11"/>
      <c r="CG57" s="11">
        <f t="shared" si="2"/>
        <v>0</v>
      </c>
      <c r="CH57" s="56">
        <f t="shared" si="3"/>
        <v>0</v>
      </c>
    </row>
    <row r="58" spans="1:86" s="37" customFormat="1" ht="14.25" customHeight="1" x14ac:dyDescent="0.25">
      <c r="A58" s="223" t="s">
        <v>308</v>
      </c>
      <c r="B58" s="21" t="s">
        <v>307</v>
      </c>
      <c r="C58" s="114"/>
      <c r="D58" s="159"/>
      <c r="E58" s="52"/>
      <c r="F58" s="52"/>
      <c r="G58" s="52"/>
      <c r="H58" s="52"/>
      <c r="I58" s="52"/>
      <c r="J58" s="52"/>
      <c r="K58" s="52"/>
      <c r="L58" s="21"/>
      <c r="M58" s="25"/>
      <c r="N58" s="16"/>
      <c r="O58" s="16"/>
      <c r="P58" s="16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34"/>
      <c r="AD58" s="21"/>
      <c r="AE58" s="34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34"/>
      <c r="AS58" s="21"/>
      <c r="AT58" s="21"/>
      <c r="AU58" s="21"/>
      <c r="AV58" s="21"/>
      <c r="AW58" s="21"/>
      <c r="AX58" s="21"/>
      <c r="AY58" s="34"/>
      <c r="AZ58" s="18"/>
      <c r="BA58" s="21"/>
      <c r="BB58" s="18"/>
      <c r="BC58" s="18"/>
      <c r="BD58" s="18"/>
      <c r="BE58" s="18"/>
      <c r="BF58" s="18"/>
      <c r="BG58" s="18"/>
      <c r="BH58" s="18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56"/>
      <c r="BZ58" s="11"/>
      <c r="CA58" s="11"/>
      <c r="CB58" s="11"/>
      <c r="CC58" s="170"/>
      <c r="CD58" s="11"/>
      <c r="CE58" s="11"/>
      <c r="CF58" s="11"/>
      <c r="CG58" s="11">
        <f t="shared" si="2"/>
        <v>0</v>
      </c>
      <c r="CH58" s="56">
        <f t="shared" si="3"/>
        <v>0</v>
      </c>
    </row>
    <row r="59" spans="1:86" s="37" customFormat="1" ht="14.25" customHeight="1" x14ac:dyDescent="0.25">
      <c r="A59" s="223" t="s">
        <v>310</v>
      </c>
      <c r="B59" s="21" t="s">
        <v>309</v>
      </c>
      <c r="C59" s="114"/>
      <c r="D59" s="159"/>
      <c r="E59" s="52"/>
      <c r="F59" s="52"/>
      <c r="G59" s="52"/>
      <c r="H59" s="52"/>
      <c r="I59" s="52"/>
      <c r="J59" s="52"/>
      <c r="K59" s="52"/>
      <c r="L59" s="21"/>
      <c r="M59" s="25"/>
      <c r="N59" s="16"/>
      <c r="O59" s="16"/>
      <c r="P59" s="16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34"/>
      <c r="AD59" s="21"/>
      <c r="AE59" s="34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34"/>
      <c r="AS59" s="21"/>
      <c r="AT59" s="21"/>
      <c r="AU59" s="21"/>
      <c r="AV59" s="21"/>
      <c r="AW59" s="21"/>
      <c r="AX59" s="21"/>
      <c r="AY59" s="34"/>
      <c r="AZ59" s="18"/>
      <c r="BA59" s="21"/>
      <c r="BB59" s="18"/>
      <c r="BC59" s="18"/>
      <c r="BD59" s="18"/>
      <c r="BE59" s="18"/>
      <c r="BF59" s="18"/>
      <c r="BG59" s="18"/>
      <c r="BH59" s="18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56"/>
      <c r="BZ59" s="11"/>
      <c r="CA59" s="11"/>
      <c r="CB59" s="11"/>
      <c r="CC59" s="170"/>
      <c r="CD59" s="11"/>
      <c r="CE59" s="11"/>
      <c r="CF59" s="11"/>
      <c r="CG59" s="11">
        <f t="shared" si="2"/>
        <v>0</v>
      </c>
      <c r="CH59" s="56">
        <f t="shared" si="3"/>
        <v>0</v>
      </c>
    </row>
    <row r="60" spans="1:86" s="37" customFormat="1" ht="15.75" x14ac:dyDescent="0.25">
      <c r="A60" s="128" t="s">
        <v>37</v>
      </c>
      <c r="B60" s="14" t="s">
        <v>36</v>
      </c>
      <c r="C60" s="114"/>
      <c r="D60" s="159"/>
      <c r="E60" s="21"/>
      <c r="F60" s="21"/>
      <c r="G60" s="21"/>
      <c r="H60" s="21"/>
      <c r="I60" s="21"/>
      <c r="J60" s="21"/>
      <c r="K60" s="21"/>
      <c r="L60" s="21"/>
      <c r="M60" s="25"/>
      <c r="N60" s="16"/>
      <c r="O60" s="16"/>
      <c r="P60" s="16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34"/>
      <c r="AD60" s="21"/>
      <c r="AE60" s="34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34"/>
      <c r="AS60" s="21"/>
      <c r="AT60" s="21"/>
      <c r="AU60" s="21"/>
      <c r="AV60" s="21"/>
      <c r="AW60" s="21"/>
      <c r="AX60" s="21"/>
      <c r="AY60" s="34"/>
      <c r="AZ60" s="18"/>
      <c r="BA60" s="21"/>
      <c r="BB60" s="18"/>
      <c r="BC60" s="18"/>
      <c r="BD60" s="18"/>
      <c r="BE60" s="18"/>
      <c r="BF60" s="18"/>
      <c r="BG60" s="18"/>
      <c r="BH60" s="18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56"/>
      <c r="BZ60" s="11"/>
      <c r="CA60" s="11">
        <v>204</v>
      </c>
      <c r="CB60" s="11">
        <v>799</v>
      </c>
      <c r="CC60" s="170">
        <v>262</v>
      </c>
      <c r="CD60" s="11">
        <v>234</v>
      </c>
      <c r="CE60" s="11">
        <v>1403</v>
      </c>
      <c r="CF60" s="11">
        <v>0</v>
      </c>
      <c r="CG60" s="11">
        <f t="shared" si="2"/>
        <v>0</v>
      </c>
      <c r="CH60" s="56">
        <f t="shared" si="0"/>
        <v>2902</v>
      </c>
    </row>
    <row r="61" spans="1:86" s="37" customFormat="1" ht="15.75" x14ac:dyDescent="0.25">
      <c r="A61" s="178" t="s">
        <v>143</v>
      </c>
      <c r="B61" s="14" t="s">
        <v>142</v>
      </c>
      <c r="C61" s="114"/>
      <c r="D61" s="159"/>
      <c r="E61" s="21"/>
      <c r="F61" s="21"/>
      <c r="G61" s="21"/>
      <c r="H61" s="21"/>
      <c r="I61" s="21"/>
      <c r="J61" s="21"/>
      <c r="K61" s="21"/>
      <c r="L61" s="21"/>
      <c r="M61" s="25"/>
      <c r="N61" s="16"/>
      <c r="O61" s="16"/>
      <c r="P61" s="16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34"/>
      <c r="AD61" s="21"/>
      <c r="AE61" s="34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34"/>
      <c r="AS61" s="21"/>
      <c r="AT61" s="21"/>
      <c r="AU61" s="21"/>
      <c r="AV61" s="21"/>
      <c r="AW61" s="21"/>
      <c r="AX61" s="21"/>
      <c r="AY61" s="34"/>
      <c r="AZ61" s="18"/>
      <c r="BA61" s="21"/>
      <c r="BB61" s="18"/>
      <c r="BC61" s="18"/>
      <c r="BD61" s="18"/>
      <c r="BE61" s="18"/>
      <c r="BF61" s="18"/>
      <c r="BG61" s="18"/>
      <c r="BH61" s="18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56"/>
      <c r="BZ61" s="11"/>
      <c r="CA61" s="11"/>
      <c r="CB61" s="11"/>
      <c r="CC61" s="170"/>
      <c r="CD61" s="11"/>
      <c r="CE61" s="11">
        <v>0</v>
      </c>
      <c r="CF61" s="11">
        <v>0</v>
      </c>
      <c r="CG61" s="11">
        <f t="shared" si="2"/>
        <v>0</v>
      </c>
      <c r="CH61" s="56">
        <f t="shared" si="0"/>
        <v>0</v>
      </c>
    </row>
    <row r="62" spans="1:86" s="37" customFormat="1" ht="15.75" x14ac:dyDescent="0.25">
      <c r="A62" s="128" t="s">
        <v>78</v>
      </c>
      <c r="B62" s="14" t="s">
        <v>66</v>
      </c>
      <c r="C62" s="114"/>
      <c r="D62" s="159"/>
      <c r="E62" s="21"/>
      <c r="F62" s="21"/>
      <c r="G62" s="21"/>
      <c r="H62" s="21"/>
      <c r="I62" s="21"/>
      <c r="J62" s="21"/>
      <c r="K62" s="21"/>
      <c r="L62" s="21">
        <v>1235</v>
      </c>
      <c r="M62" s="25"/>
      <c r="N62" s="16"/>
      <c r="O62" s="16"/>
      <c r="P62" s="16"/>
      <c r="Q62" s="21"/>
      <c r="R62" s="21">
        <v>145</v>
      </c>
      <c r="S62" s="21"/>
      <c r="T62" s="21"/>
      <c r="U62" s="21"/>
      <c r="V62" s="21"/>
      <c r="W62" s="21"/>
      <c r="X62" s="21"/>
      <c r="Y62" s="21"/>
      <c r="Z62" s="21"/>
      <c r="AA62" s="21"/>
      <c r="AB62" s="21">
        <v>118</v>
      </c>
      <c r="AC62" s="34">
        <v>135</v>
      </c>
      <c r="AD62" s="21"/>
      <c r="AE62" s="34"/>
      <c r="AF62" s="21"/>
      <c r="AG62" s="21"/>
      <c r="AH62" s="21"/>
      <c r="AI62" s="21"/>
      <c r="AJ62" s="21">
        <v>104</v>
      </c>
      <c r="AK62" s="21"/>
      <c r="AL62" s="21"/>
      <c r="AM62" s="21"/>
      <c r="AN62" s="21"/>
      <c r="AO62" s="21"/>
      <c r="AP62" s="21"/>
      <c r="AQ62" s="21"/>
      <c r="AR62" s="34"/>
      <c r="AS62" s="21"/>
      <c r="AT62" s="21"/>
      <c r="AU62" s="21"/>
      <c r="AV62" s="21"/>
      <c r="AW62" s="21"/>
      <c r="AX62" s="21"/>
      <c r="AY62" s="34"/>
      <c r="AZ62" s="18"/>
      <c r="BA62" s="21"/>
      <c r="BB62" s="18"/>
      <c r="BC62" s="18"/>
      <c r="BD62" s="18"/>
      <c r="BE62" s="18"/>
      <c r="BF62" s="18"/>
      <c r="BG62" s="18"/>
      <c r="BH62" s="18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56"/>
      <c r="BZ62" s="11"/>
      <c r="CA62" s="11"/>
      <c r="CB62" s="11"/>
      <c r="CC62" s="170">
        <v>1827</v>
      </c>
      <c r="CD62" s="11">
        <v>2318</v>
      </c>
      <c r="CE62" s="11">
        <v>427</v>
      </c>
      <c r="CF62" s="11">
        <v>1103</v>
      </c>
      <c r="CG62" s="11">
        <f t="shared" si="2"/>
        <v>1737</v>
      </c>
      <c r="CH62" s="56">
        <f t="shared" si="0"/>
        <v>7412</v>
      </c>
    </row>
    <row r="63" spans="1:86" s="37" customFormat="1" ht="15.75" x14ac:dyDescent="0.25">
      <c r="A63" s="24" t="s">
        <v>68</v>
      </c>
      <c r="B63" s="14" t="s">
        <v>67</v>
      </c>
      <c r="C63" s="114"/>
      <c r="D63" s="159"/>
      <c r="E63" s="21"/>
      <c r="F63" s="21"/>
      <c r="G63" s="21"/>
      <c r="H63" s="21"/>
      <c r="I63" s="21"/>
      <c r="J63" s="21"/>
      <c r="K63" s="21"/>
      <c r="L63" s="21">
        <v>1269</v>
      </c>
      <c r="M63" s="25"/>
      <c r="N63" s="16"/>
      <c r="O63" s="16"/>
      <c r="P63" s="16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34"/>
      <c r="AD63" s="21"/>
      <c r="AE63" s="34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34"/>
      <c r="AS63" s="21"/>
      <c r="AT63" s="21"/>
      <c r="AU63" s="21"/>
      <c r="AV63" s="21"/>
      <c r="AW63" s="21"/>
      <c r="AX63" s="21"/>
      <c r="AY63" s="34"/>
      <c r="AZ63" s="18"/>
      <c r="BA63" s="21"/>
      <c r="BB63" s="18"/>
      <c r="BC63" s="18"/>
      <c r="BD63" s="18"/>
      <c r="BE63" s="18"/>
      <c r="BF63" s="18"/>
      <c r="BG63" s="18"/>
      <c r="BH63" s="18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56"/>
      <c r="BZ63" s="11"/>
      <c r="CA63" s="11"/>
      <c r="CB63" s="11"/>
      <c r="CC63" s="170">
        <v>3471</v>
      </c>
      <c r="CD63" s="11">
        <v>3308</v>
      </c>
      <c r="CE63" s="11">
        <v>2142</v>
      </c>
      <c r="CF63" s="11">
        <v>1290</v>
      </c>
      <c r="CG63" s="11">
        <f t="shared" si="2"/>
        <v>1269</v>
      </c>
      <c r="CH63" s="56">
        <f t="shared" si="0"/>
        <v>11480</v>
      </c>
    </row>
    <row r="64" spans="1:86" s="37" customFormat="1" ht="15.75" x14ac:dyDescent="0.25">
      <c r="A64" s="128" t="s">
        <v>104</v>
      </c>
      <c r="B64" s="14" t="s">
        <v>105</v>
      </c>
      <c r="C64" s="114"/>
      <c r="D64" s="159"/>
      <c r="E64" s="21"/>
      <c r="F64" s="21"/>
      <c r="G64" s="21"/>
      <c r="H64" s="21"/>
      <c r="I64" s="21"/>
      <c r="J64" s="21">
        <v>340</v>
      </c>
      <c r="K64" s="21"/>
      <c r="L64" s="21">
        <v>1313</v>
      </c>
      <c r="M64" s="25"/>
      <c r="N64" s="16"/>
      <c r="O64" s="16"/>
      <c r="P64" s="16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>
        <v>118</v>
      </c>
      <c r="AC64" s="34"/>
      <c r="AD64" s="21"/>
      <c r="AE64" s="34"/>
      <c r="AF64" s="21">
        <v>125</v>
      </c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34"/>
      <c r="AS64" s="21"/>
      <c r="AT64" s="21"/>
      <c r="AU64" s="21"/>
      <c r="AV64" s="21"/>
      <c r="AW64" s="21"/>
      <c r="AX64" s="21"/>
      <c r="AY64" s="34"/>
      <c r="AZ64" s="18"/>
      <c r="BA64" s="21"/>
      <c r="BB64" s="18"/>
      <c r="BC64" s="18"/>
      <c r="BD64" s="18"/>
      <c r="BE64" s="18"/>
      <c r="BF64" s="18"/>
      <c r="BG64" s="18"/>
      <c r="BH64" s="18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56"/>
      <c r="BZ64" s="11"/>
      <c r="CA64" s="11"/>
      <c r="CB64" s="11"/>
      <c r="CC64" s="170"/>
      <c r="CD64" s="11">
        <v>2037</v>
      </c>
      <c r="CE64" s="11">
        <v>3256</v>
      </c>
      <c r="CF64" s="11">
        <v>3623</v>
      </c>
      <c r="CG64" s="11">
        <f t="shared" si="2"/>
        <v>1896</v>
      </c>
      <c r="CH64" s="56">
        <f t="shared" si="0"/>
        <v>10812</v>
      </c>
    </row>
    <row r="65" spans="1:86" s="37" customFormat="1" ht="15.75" x14ac:dyDescent="0.25">
      <c r="A65" s="128" t="s">
        <v>113</v>
      </c>
      <c r="B65" s="42" t="s">
        <v>112</v>
      </c>
      <c r="C65" s="114">
        <v>199</v>
      </c>
      <c r="D65" s="159"/>
      <c r="E65" s="21"/>
      <c r="F65" s="21">
        <v>219</v>
      </c>
      <c r="G65" s="21"/>
      <c r="H65" s="21"/>
      <c r="I65" s="21"/>
      <c r="J65" s="21">
        <v>310</v>
      </c>
      <c r="K65" s="21"/>
      <c r="L65" s="21">
        <v>1245</v>
      </c>
      <c r="M65" s="25"/>
      <c r="N65" s="16"/>
      <c r="O65" s="16"/>
      <c r="P65" s="16"/>
      <c r="Q65" s="21"/>
      <c r="R65" s="21"/>
      <c r="S65" s="21">
        <v>450</v>
      </c>
      <c r="T65" s="21"/>
      <c r="U65" s="21"/>
      <c r="V65" s="21"/>
      <c r="W65" s="21">
        <v>526</v>
      </c>
      <c r="X65" s="21"/>
      <c r="Y65" s="21">
        <v>250</v>
      </c>
      <c r="Z65" s="21">
        <v>357</v>
      </c>
      <c r="AA65" s="21">
        <v>275</v>
      </c>
      <c r="AB65" s="21"/>
      <c r="AC65" s="34">
        <v>135</v>
      </c>
      <c r="AD65" s="21"/>
      <c r="AE65" s="34"/>
      <c r="AF65" s="21">
        <v>143</v>
      </c>
      <c r="AG65" s="21"/>
      <c r="AH65" s="21">
        <v>433</v>
      </c>
      <c r="AI65" s="21"/>
      <c r="AJ65" s="21"/>
      <c r="AK65" s="21">
        <v>191</v>
      </c>
      <c r="AL65" s="21">
        <v>204</v>
      </c>
      <c r="AM65" s="21"/>
      <c r="AN65" s="21"/>
      <c r="AO65" s="21">
        <v>125</v>
      </c>
      <c r="AP65" s="21"/>
      <c r="AQ65" s="21"/>
      <c r="AR65" s="34">
        <v>176</v>
      </c>
      <c r="AS65" s="21"/>
      <c r="AT65" s="21"/>
      <c r="AU65" s="21"/>
      <c r="AV65" s="21"/>
      <c r="AW65" s="21"/>
      <c r="AX65" s="21"/>
      <c r="AY65" s="34"/>
      <c r="AZ65" s="18"/>
      <c r="BA65" s="21"/>
      <c r="BB65" s="18"/>
      <c r="BC65" s="18"/>
      <c r="BD65" s="18"/>
      <c r="BE65" s="18"/>
      <c r="BF65" s="18"/>
      <c r="BG65" s="18"/>
      <c r="BH65" s="18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56"/>
      <c r="BZ65" s="11"/>
      <c r="CA65" s="11"/>
      <c r="CB65" s="11"/>
      <c r="CC65" s="170"/>
      <c r="CD65" s="11">
        <v>94</v>
      </c>
      <c r="CE65" s="11">
        <v>1231</v>
      </c>
      <c r="CF65" s="11">
        <v>1082</v>
      </c>
      <c r="CG65" s="11">
        <f t="shared" si="2"/>
        <v>5238</v>
      </c>
      <c r="CH65" s="56">
        <f t="shared" si="0"/>
        <v>7645</v>
      </c>
    </row>
    <row r="66" spans="1:86" s="37" customFormat="1" ht="15.75" x14ac:dyDescent="0.25">
      <c r="A66" s="128" t="s">
        <v>132</v>
      </c>
      <c r="B66" s="176" t="s">
        <v>131</v>
      </c>
      <c r="C66" s="114"/>
      <c r="D66" s="159"/>
      <c r="E66" s="21"/>
      <c r="F66" s="21"/>
      <c r="G66" s="21"/>
      <c r="H66" s="21"/>
      <c r="I66" s="21"/>
      <c r="J66" s="21"/>
      <c r="K66" s="21"/>
      <c r="L66" s="21"/>
      <c r="M66" s="25"/>
      <c r="N66" s="16"/>
      <c r="O66" s="16"/>
      <c r="P66" s="16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34"/>
      <c r="AD66" s="21"/>
      <c r="AE66" s="34"/>
      <c r="AF66" s="21"/>
      <c r="AG66" s="21"/>
      <c r="AH66" s="21"/>
      <c r="AI66" s="21"/>
      <c r="AJ66" s="21"/>
      <c r="AK66" s="21">
        <v>191</v>
      </c>
      <c r="AL66" s="21"/>
      <c r="AM66" s="21"/>
      <c r="AN66" s="21"/>
      <c r="AO66" s="21"/>
      <c r="AP66" s="21"/>
      <c r="AQ66" s="21"/>
      <c r="AR66" s="34"/>
      <c r="AS66" s="21"/>
      <c r="AT66" s="21"/>
      <c r="AU66" s="21"/>
      <c r="AV66" s="21"/>
      <c r="AW66" s="21"/>
      <c r="AX66" s="21"/>
      <c r="AY66" s="34"/>
      <c r="AZ66" s="18"/>
      <c r="BA66" s="21"/>
      <c r="BB66" s="18"/>
      <c r="BC66" s="18"/>
      <c r="BD66" s="18"/>
      <c r="BE66" s="18"/>
      <c r="BF66" s="18"/>
      <c r="BG66" s="18"/>
      <c r="BH66" s="18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56"/>
      <c r="BZ66" s="11"/>
      <c r="CA66" s="11"/>
      <c r="CB66" s="11"/>
      <c r="CC66" s="170"/>
      <c r="CD66" s="11"/>
      <c r="CE66" s="11">
        <v>432</v>
      </c>
      <c r="CF66" s="11">
        <v>1387</v>
      </c>
      <c r="CG66" s="11">
        <f t="shared" si="2"/>
        <v>191</v>
      </c>
      <c r="CH66" s="56">
        <f t="shared" si="0"/>
        <v>2010</v>
      </c>
    </row>
    <row r="67" spans="1:86" s="37" customFormat="1" ht="15.75" x14ac:dyDescent="0.25">
      <c r="A67" s="24" t="s">
        <v>183</v>
      </c>
      <c r="B67" s="176" t="s">
        <v>184</v>
      </c>
      <c r="C67" s="114">
        <v>186</v>
      </c>
      <c r="D67" s="159"/>
      <c r="E67" s="21"/>
      <c r="F67" s="21"/>
      <c r="G67" s="21"/>
      <c r="H67" s="21"/>
      <c r="I67" s="21"/>
      <c r="J67" s="21"/>
      <c r="K67" s="21">
        <v>283</v>
      </c>
      <c r="L67" s="21"/>
      <c r="M67" s="25"/>
      <c r="N67" s="16"/>
      <c r="O67" s="16"/>
      <c r="P67" s="16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34"/>
      <c r="AD67" s="21"/>
      <c r="AE67" s="34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>
        <v>126</v>
      </c>
      <c r="AQ67" s="21"/>
      <c r="AR67" s="34"/>
      <c r="AS67" s="21"/>
      <c r="AT67" s="21"/>
      <c r="AU67" s="21"/>
      <c r="AV67" s="21"/>
      <c r="AW67" s="21"/>
      <c r="AX67" s="21"/>
      <c r="AY67" s="34"/>
      <c r="AZ67" s="18"/>
      <c r="BA67" s="21"/>
      <c r="BB67" s="18"/>
      <c r="BC67" s="18"/>
      <c r="BD67" s="18"/>
      <c r="BE67" s="18"/>
      <c r="BF67" s="18"/>
      <c r="BG67" s="18"/>
      <c r="BH67" s="18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56"/>
      <c r="BZ67" s="11"/>
      <c r="CA67" s="11"/>
      <c r="CB67" s="11"/>
      <c r="CC67" s="170"/>
      <c r="CD67" s="11"/>
      <c r="CE67" s="11"/>
      <c r="CF67" s="11">
        <v>228</v>
      </c>
      <c r="CG67" s="11">
        <f t="shared" si="2"/>
        <v>595</v>
      </c>
      <c r="CH67" s="56">
        <f t="shared" si="0"/>
        <v>823</v>
      </c>
    </row>
    <row r="68" spans="1:86" s="37" customFormat="1" ht="15.75" x14ac:dyDescent="0.25">
      <c r="A68" s="24" t="s">
        <v>314</v>
      </c>
      <c r="B68" s="176" t="s">
        <v>317</v>
      </c>
      <c r="C68" s="114"/>
      <c r="D68" s="159"/>
      <c r="E68" s="21"/>
      <c r="F68" s="21"/>
      <c r="G68" s="21"/>
      <c r="H68" s="21"/>
      <c r="I68" s="21"/>
      <c r="J68" s="21"/>
      <c r="K68" s="21">
        <v>245</v>
      </c>
      <c r="L68" s="21"/>
      <c r="M68" s="25"/>
      <c r="N68" s="16"/>
      <c r="O68" s="16"/>
      <c r="P68" s="16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34"/>
      <c r="AD68" s="21"/>
      <c r="AE68" s="34"/>
      <c r="AF68" s="21"/>
      <c r="AG68" s="21"/>
      <c r="AH68" s="21"/>
      <c r="AI68" s="21"/>
      <c r="AJ68" s="21"/>
      <c r="AK68" s="21"/>
      <c r="AL68" s="21">
        <v>204</v>
      </c>
      <c r="AM68" s="21"/>
      <c r="AN68" s="21"/>
      <c r="AO68" s="21"/>
      <c r="AP68" s="21"/>
      <c r="AQ68" s="21"/>
      <c r="AR68" s="34"/>
      <c r="AS68" s="21"/>
      <c r="AT68" s="21"/>
      <c r="AU68" s="21"/>
      <c r="AV68" s="21"/>
      <c r="AW68" s="21"/>
      <c r="AX68" s="21"/>
      <c r="AY68" s="34"/>
      <c r="AZ68" s="18"/>
      <c r="BA68" s="21"/>
      <c r="BB68" s="18"/>
      <c r="BC68" s="18"/>
      <c r="BD68" s="18"/>
      <c r="BE68" s="18"/>
      <c r="BF68" s="18"/>
      <c r="BG68" s="18"/>
      <c r="BH68" s="18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56"/>
      <c r="BZ68" s="11"/>
      <c r="CA68" s="11"/>
      <c r="CB68" s="11"/>
      <c r="CC68" s="170"/>
      <c r="CD68" s="11"/>
      <c r="CE68" s="11"/>
      <c r="CF68" s="11"/>
      <c r="CG68" s="11">
        <f t="shared" si="2"/>
        <v>449</v>
      </c>
      <c r="CH68" s="56">
        <f t="shared" si="0"/>
        <v>449</v>
      </c>
    </row>
    <row r="69" spans="1:86" s="37" customFormat="1" ht="15.75" x14ac:dyDescent="0.25">
      <c r="A69" s="24" t="s">
        <v>315</v>
      </c>
      <c r="B69" s="176" t="s">
        <v>318</v>
      </c>
      <c r="C69" s="114"/>
      <c r="D69" s="159"/>
      <c r="E69" s="21"/>
      <c r="F69" s="21"/>
      <c r="G69" s="21"/>
      <c r="H69" s="21"/>
      <c r="I69" s="21"/>
      <c r="J69" s="21"/>
      <c r="K69" s="21"/>
      <c r="L69" s="21"/>
      <c r="M69" s="25"/>
      <c r="N69" s="16"/>
      <c r="O69" s="16"/>
      <c r="P69" s="16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34"/>
      <c r="AD69" s="21"/>
      <c r="AE69" s="34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34"/>
      <c r="AS69" s="21"/>
      <c r="AT69" s="21"/>
      <c r="AU69" s="21"/>
      <c r="AV69" s="21"/>
      <c r="AW69" s="21"/>
      <c r="AX69" s="21"/>
      <c r="AY69" s="34"/>
      <c r="AZ69" s="18"/>
      <c r="BA69" s="21"/>
      <c r="BB69" s="18"/>
      <c r="BC69" s="18"/>
      <c r="BD69" s="18"/>
      <c r="BE69" s="18"/>
      <c r="BF69" s="18"/>
      <c r="BG69" s="18"/>
      <c r="BH69" s="18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56"/>
      <c r="BZ69" s="11"/>
      <c r="CA69" s="11"/>
      <c r="CB69" s="11"/>
      <c r="CC69" s="170"/>
      <c r="CD69" s="11"/>
      <c r="CE69" s="11"/>
      <c r="CF69" s="11"/>
      <c r="CG69" s="11">
        <f t="shared" si="2"/>
        <v>0</v>
      </c>
      <c r="CH69" s="56">
        <f t="shared" si="0"/>
        <v>0</v>
      </c>
    </row>
    <row r="70" spans="1:86" s="37" customFormat="1" ht="14.25" customHeight="1" x14ac:dyDescent="0.25">
      <c r="A70" s="21" t="s">
        <v>84</v>
      </c>
      <c r="B70" s="10" t="s">
        <v>79</v>
      </c>
      <c r="C70" s="115"/>
      <c r="D70" s="158"/>
      <c r="E70" s="34"/>
      <c r="F70" s="34"/>
      <c r="G70" s="34"/>
      <c r="H70" s="34"/>
      <c r="I70" s="34"/>
      <c r="J70" s="34"/>
      <c r="K70" s="34"/>
      <c r="L70" s="21">
        <v>1425</v>
      </c>
      <c r="M70" s="25"/>
      <c r="N70" s="16"/>
      <c r="O70" s="16"/>
      <c r="P70" s="16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35"/>
      <c r="AD70" s="24"/>
      <c r="AE70" s="35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35"/>
      <c r="AS70" s="24"/>
      <c r="AT70" s="24"/>
      <c r="AU70" s="24"/>
      <c r="AV70" s="24"/>
      <c r="AW70" s="24"/>
      <c r="AX70" s="24"/>
      <c r="AY70" s="35"/>
      <c r="AZ70" s="48"/>
      <c r="BA70" s="24"/>
      <c r="BB70" s="48"/>
      <c r="BC70" s="48"/>
      <c r="BD70" s="48"/>
      <c r="BE70" s="48"/>
      <c r="BF70" s="48"/>
      <c r="BG70" s="48"/>
      <c r="BH70" s="48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56"/>
      <c r="BZ70" s="11"/>
      <c r="CA70" s="11"/>
      <c r="CB70" s="11"/>
      <c r="CC70" s="170">
        <v>578</v>
      </c>
      <c r="CD70" s="11">
        <v>1017</v>
      </c>
      <c r="CE70" s="11">
        <v>1092</v>
      </c>
      <c r="CF70" s="11">
        <v>0</v>
      </c>
      <c r="CG70" s="11">
        <f t="shared" si="2"/>
        <v>1425</v>
      </c>
      <c r="CH70" s="56">
        <f t="shared" si="0"/>
        <v>4112</v>
      </c>
    </row>
    <row r="71" spans="1:86" s="37" customFormat="1" ht="14.25" customHeight="1" x14ac:dyDescent="0.25">
      <c r="A71" s="16" t="s">
        <v>320</v>
      </c>
      <c r="B71" s="23" t="s">
        <v>319</v>
      </c>
      <c r="C71" s="116"/>
      <c r="D71" s="160"/>
      <c r="E71" s="107"/>
      <c r="F71" s="107"/>
      <c r="G71" s="107"/>
      <c r="H71" s="107"/>
      <c r="I71" s="107"/>
      <c r="J71" s="107"/>
      <c r="K71" s="107">
        <v>257</v>
      </c>
      <c r="L71" s="32"/>
      <c r="M71" s="53"/>
      <c r="N71" s="161"/>
      <c r="O71" s="161"/>
      <c r="P71" s="161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9"/>
      <c r="AD71" s="24"/>
      <c r="AE71" s="109"/>
      <c r="AF71" s="108"/>
      <c r="AG71" s="108"/>
      <c r="AH71" s="24"/>
      <c r="AI71" s="108"/>
      <c r="AJ71" s="108"/>
      <c r="AK71" s="108"/>
      <c r="AL71" s="108"/>
      <c r="AM71" s="108"/>
      <c r="AN71" s="108"/>
      <c r="AO71" s="108"/>
      <c r="AP71" s="108"/>
      <c r="AQ71" s="108"/>
      <c r="AR71" s="109"/>
      <c r="AS71" s="108"/>
      <c r="AT71" s="108"/>
      <c r="AU71" s="108"/>
      <c r="AV71" s="108"/>
      <c r="AW71" s="108"/>
      <c r="AX71" s="108"/>
      <c r="AY71" s="109"/>
      <c r="AZ71" s="61"/>
      <c r="BA71" s="108"/>
      <c r="BB71" s="61"/>
      <c r="BC71" s="61"/>
      <c r="BD71" s="61"/>
      <c r="BE71" s="61"/>
      <c r="BF71" s="61"/>
      <c r="BG71" s="61"/>
      <c r="BH71" s="61"/>
      <c r="BI71" s="108"/>
      <c r="BJ71" s="108"/>
      <c r="BK71" s="108"/>
      <c r="BL71" s="108"/>
      <c r="BM71" s="108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97"/>
      <c r="BZ71" s="110"/>
      <c r="CA71" s="110"/>
      <c r="CB71" s="110"/>
      <c r="CC71" s="173"/>
      <c r="CD71" s="110"/>
      <c r="CE71" s="11"/>
      <c r="CF71" s="11"/>
      <c r="CG71" s="11">
        <f t="shared" si="2"/>
        <v>257</v>
      </c>
      <c r="CH71" s="56">
        <f t="shared" si="0"/>
        <v>257</v>
      </c>
    </row>
    <row r="72" spans="1:86" s="37" customFormat="1" ht="14.25" customHeight="1" x14ac:dyDescent="0.25">
      <c r="A72" s="21" t="s">
        <v>151</v>
      </c>
      <c r="B72" s="10" t="s">
        <v>150</v>
      </c>
      <c r="C72" s="116"/>
      <c r="D72" s="160"/>
      <c r="E72" s="107"/>
      <c r="F72" s="107"/>
      <c r="G72" s="107"/>
      <c r="H72" s="107"/>
      <c r="I72" s="107"/>
      <c r="J72" s="107"/>
      <c r="K72" s="107"/>
      <c r="L72" s="32"/>
      <c r="M72" s="53"/>
      <c r="N72" s="161"/>
      <c r="O72" s="161"/>
      <c r="P72" s="161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>
        <v>118</v>
      </c>
      <c r="AC72" s="109"/>
      <c r="AD72" s="24"/>
      <c r="AE72" s="109"/>
      <c r="AF72" s="108"/>
      <c r="AG72" s="108"/>
      <c r="AH72" s="24"/>
      <c r="AI72" s="108"/>
      <c r="AJ72" s="108"/>
      <c r="AK72" s="108"/>
      <c r="AL72" s="108"/>
      <c r="AM72" s="108"/>
      <c r="AN72" s="108"/>
      <c r="AO72" s="108"/>
      <c r="AP72" s="108"/>
      <c r="AQ72" s="108"/>
      <c r="AR72" s="109"/>
      <c r="AS72" s="108"/>
      <c r="AT72" s="108"/>
      <c r="AU72" s="108"/>
      <c r="AV72" s="108"/>
      <c r="AW72" s="108"/>
      <c r="AX72" s="108"/>
      <c r="AY72" s="109"/>
      <c r="AZ72" s="61"/>
      <c r="BA72" s="108"/>
      <c r="BB72" s="61"/>
      <c r="BC72" s="61"/>
      <c r="BD72" s="61"/>
      <c r="BE72" s="61"/>
      <c r="BF72" s="61"/>
      <c r="BG72" s="61"/>
      <c r="BH72" s="61"/>
      <c r="BI72" s="108"/>
      <c r="BJ72" s="108"/>
      <c r="BK72" s="108"/>
      <c r="BL72" s="108"/>
      <c r="BM72" s="108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97"/>
      <c r="BZ72" s="110"/>
      <c r="CA72" s="110"/>
      <c r="CB72" s="110"/>
      <c r="CC72" s="173"/>
      <c r="CD72" s="110"/>
      <c r="CE72" s="11"/>
      <c r="CF72" s="11">
        <v>32</v>
      </c>
      <c r="CG72" s="11">
        <f t="shared" ref="CG72:CG86" si="4">SUM(C72:BX72)</f>
        <v>118</v>
      </c>
      <c r="CH72" s="56">
        <f t="shared" si="0"/>
        <v>150</v>
      </c>
    </row>
    <row r="73" spans="1:86" s="37" customFormat="1" ht="15.75" x14ac:dyDescent="0.25">
      <c r="A73" s="24" t="s">
        <v>35</v>
      </c>
      <c r="B73" s="177" t="s">
        <v>34</v>
      </c>
      <c r="C73" s="115">
        <v>200</v>
      </c>
      <c r="D73" s="158"/>
      <c r="E73" s="34"/>
      <c r="F73" s="34"/>
      <c r="G73" s="34"/>
      <c r="H73" s="34"/>
      <c r="I73" s="34"/>
      <c r="J73" s="34"/>
      <c r="K73" s="34"/>
      <c r="L73" s="21"/>
      <c r="M73" s="25"/>
      <c r="N73" s="16"/>
      <c r="O73" s="16"/>
      <c r="P73" s="16"/>
      <c r="Q73" s="24"/>
      <c r="R73" s="24">
        <v>125</v>
      </c>
      <c r="S73" s="24"/>
      <c r="T73" s="24"/>
      <c r="U73" s="24"/>
      <c r="V73" s="24"/>
      <c r="W73" s="24"/>
      <c r="X73" s="24"/>
      <c r="Y73" s="24"/>
      <c r="Z73" s="24"/>
      <c r="AA73" s="24"/>
      <c r="AB73" s="24">
        <v>118</v>
      </c>
      <c r="AC73" s="35">
        <v>135</v>
      </c>
      <c r="AD73" s="24"/>
      <c r="AE73" s="35"/>
      <c r="AF73" s="24"/>
      <c r="AG73" s="24"/>
      <c r="AH73" s="24"/>
      <c r="AI73" s="24"/>
      <c r="AJ73" s="24"/>
      <c r="AK73" s="24">
        <v>218</v>
      </c>
      <c r="AL73" s="24"/>
      <c r="AM73" s="24"/>
      <c r="AN73" s="24"/>
      <c r="AO73" s="24"/>
      <c r="AP73" s="24"/>
      <c r="AQ73" s="24"/>
      <c r="AR73" s="35"/>
      <c r="AS73" s="24"/>
      <c r="AT73" s="24"/>
      <c r="AU73" s="24"/>
      <c r="AV73" s="24"/>
      <c r="AW73" s="24"/>
      <c r="AX73" s="24"/>
      <c r="AY73" s="35"/>
      <c r="AZ73" s="48"/>
      <c r="BA73" s="24"/>
      <c r="BB73" s="48"/>
      <c r="BC73" s="48"/>
      <c r="BD73" s="48"/>
      <c r="BE73" s="48"/>
      <c r="BF73" s="48"/>
      <c r="BG73" s="48"/>
      <c r="BH73" s="48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56"/>
      <c r="BZ73" s="11"/>
      <c r="CA73" s="11"/>
      <c r="CB73" s="11"/>
      <c r="CC73" s="170">
        <v>1495</v>
      </c>
      <c r="CD73" s="11">
        <v>691</v>
      </c>
      <c r="CE73" s="11">
        <v>2937</v>
      </c>
      <c r="CF73" s="11">
        <v>639</v>
      </c>
      <c r="CG73" s="11">
        <f t="shared" si="4"/>
        <v>796</v>
      </c>
      <c r="CH73" s="56">
        <f t="shared" si="0"/>
        <v>6558</v>
      </c>
    </row>
    <row r="74" spans="1:86" s="37" customFormat="1" ht="15.75" x14ac:dyDescent="0.25">
      <c r="A74" s="128" t="s">
        <v>282</v>
      </c>
      <c r="B74" s="16" t="s">
        <v>69</v>
      </c>
      <c r="C74" s="115"/>
      <c r="D74" s="158"/>
      <c r="E74" s="34"/>
      <c r="F74" s="34">
        <v>249</v>
      </c>
      <c r="G74" s="34"/>
      <c r="H74" s="34"/>
      <c r="I74" s="34"/>
      <c r="J74" s="34">
        <v>340</v>
      </c>
      <c r="K74" s="34"/>
      <c r="L74" s="21">
        <v>1245</v>
      </c>
      <c r="M74" s="25"/>
      <c r="N74" s="16"/>
      <c r="O74" s="16"/>
      <c r="P74" s="16"/>
      <c r="Q74" s="24"/>
      <c r="R74" s="24">
        <v>138</v>
      </c>
      <c r="S74" s="24"/>
      <c r="T74" s="24"/>
      <c r="U74" s="24"/>
      <c r="V74" s="24"/>
      <c r="W74" s="24"/>
      <c r="X74" s="24">
        <v>108</v>
      </c>
      <c r="Y74" s="24"/>
      <c r="Z74" s="24"/>
      <c r="AA74" s="24"/>
      <c r="AB74" s="24"/>
      <c r="AC74" s="35">
        <v>135</v>
      </c>
      <c r="AD74" s="24"/>
      <c r="AE74" s="35"/>
      <c r="AF74" s="24">
        <v>115</v>
      </c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35"/>
      <c r="AS74" s="24"/>
      <c r="AT74" s="24"/>
      <c r="AU74" s="24"/>
      <c r="AV74" s="24"/>
      <c r="AW74" s="24"/>
      <c r="AX74" s="24"/>
      <c r="AY74" s="35"/>
      <c r="AZ74" s="48"/>
      <c r="BA74" s="24"/>
      <c r="BB74" s="48"/>
      <c r="BC74" s="48"/>
      <c r="BD74" s="48"/>
      <c r="BE74" s="48"/>
      <c r="BF74" s="48"/>
      <c r="BG74" s="48"/>
      <c r="BH74" s="48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56"/>
      <c r="BZ74" s="11"/>
      <c r="CA74" s="11"/>
      <c r="CB74" s="11"/>
      <c r="CC74" s="170">
        <v>2625</v>
      </c>
      <c r="CD74" s="11">
        <v>3014</v>
      </c>
      <c r="CE74" s="11">
        <v>2292</v>
      </c>
      <c r="CF74" s="11">
        <v>1977</v>
      </c>
      <c r="CG74" s="11">
        <f t="shared" si="4"/>
        <v>2330</v>
      </c>
      <c r="CH74" s="56">
        <f t="shared" ref="CH74:CH86" si="5">SUM(BY74:CG74)</f>
        <v>12238</v>
      </c>
    </row>
    <row r="75" spans="1:86" s="37" customFormat="1" ht="15.75" x14ac:dyDescent="0.25">
      <c r="A75" s="128" t="s">
        <v>38</v>
      </c>
      <c r="B75" s="13" t="s">
        <v>39</v>
      </c>
      <c r="C75" s="114"/>
      <c r="D75" s="159"/>
      <c r="E75" s="21"/>
      <c r="F75" s="21"/>
      <c r="G75" s="21"/>
      <c r="H75" s="21"/>
      <c r="I75" s="21"/>
      <c r="J75" s="21"/>
      <c r="K75" s="21"/>
      <c r="L75" s="21"/>
      <c r="M75" s="25"/>
      <c r="N75" s="16"/>
      <c r="O75" s="16"/>
      <c r="P75" s="16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34"/>
      <c r="AD75" s="21"/>
      <c r="AE75" s="34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34"/>
      <c r="AS75" s="21"/>
      <c r="AT75" s="21"/>
      <c r="AU75" s="21"/>
      <c r="AV75" s="21"/>
      <c r="AW75" s="21"/>
      <c r="AX75" s="21"/>
      <c r="AY75" s="34"/>
      <c r="AZ75" s="18"/>
      <c r="BA75" s="21"/>
      <c r="BB75" s="18"/>
      <c r="BC75" s="18"/>
      <c r="BD75" s="18"/>
      <c r="BE75" s="18"/>
      <c r="BF75" s="18"/>
      <c r="BG75" s="18"/>
      <c r="BH75" s="18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56"/>
      <c r="BZ75" s="11"/>
      <c r="CA75" s="11"/>
      <c r="CB75" s="11"/>
      <c r="CC75" s="170">
        <v>652</v>
      </c>
      <c r="CD75" s="11">
        <v>1681</v>
      </c>
      <c r="CE75" s="11">
        <v>1122</v>
      </c>
      <c r="CF75" s="11">
        <v>204</v>
      </c>
      <c r="CG75" s="11">
        <f t="shared" si="4"/>
        <v>0</v>
      </c>
      <c r="CH75" s="56">
        <f t="shared" si="5"/>
        <v>3659</v>
      </c>
    </row>
    <row r="76" spans="1:86" s="37" customFormat="1" ht="15.75" x14ac:dyDescent="0.25">
      <c r="A76" s="24" t="s">
        <v>90</v>
      </c>
      <c r="B76" s="66" t="s">
        <v>89</v>
      </c>
      <c r="C76" s="114"/>
      <c r="D76" s="159"/>
      <c r="E76" s="21"/>
      <c r="F76" s="21"/>
      <c r="G76" s="21"/>
      <c r="H76" s="21"/>
      <c r="I76" s="21"/>
      <c r="J76" s="21"/>
      <c r="K76" s="21"/>
      <c r="L76" s="21"/>
      <c r="M76" s="25"/>
      <c r="N76" s="16"/>
      <c r="O76" s="16"/>
      <c r="P76" s="16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34"/>
      <c r="AD76" s="21"/>
      <c r="AE76" s="34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34"/>
      <c r="AS76" s="21"/>
      <c r="AT76" s="21"/>
      <c r="AU76" s="21"/>
      <c r="AV76" s="21"/>
      <c r="AW76" s="21"/>
      <c r="AX76" s="21"/>
      <c r="AY76" s="34"/>
      <c r="AZ76" s="18"/>
      <c r="BA76" s="21"/>
      <c r="BB76" s="18"/>
      <c r="BC76" s="18"/>
      <c r="BD76" s="18"/>
      <c r="BE76" s="18"/>
      <c r="BF76" s="18"/>
      <c r="BG76" s="18"/>
      <c r="BH76" s="18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56"/>
      <c r="BZ76" s="11"/>
      <c r="CA76" s="11"/>
      <c r="CB76" s="11"/>
      <c r="CC76" s="170"/>
      <c r="CD76" s="11"/>
      <c r="CE76" s="11"/>
      <c r="CF76" s="11"/>
      <c r="CG76" s="11">
        <f t="shared" si="4"/>
        <v>0</v>
      </c>
      <c r="CH76" s="56">
        <f t="shared" si="5"/>
        <v>0</v>
      </c>
    </row>
    <row r="77" spans="1:86" s="37" customFormat="1" ht="15.75" x14ac:dyDescent="0.25">
      <c r="A77" s="13" t="s">
        <v>341</v>
      </c>
      <c r="B77" s="297" t="s">
        <v>321</v>
      </c>
      <c r="C77" s="115"/>
      <c r="D77" s="158"/>
      <c r="E77" s="34"/>
      <c r="F77" s="34">
        <v>250</v>
      </c>
      <c r="G77" s="34"/>
      <c r="H77" s="34"/>
      <c r="I77" s="34">
        <v>295</v>
      </c>
      <c r="J77" s="34">
        <v>350</v>
      </c>
      <c r="K77" s="34"/>
      <c r="L77" s="21"/>
      <c r="M77" s="25"/>
      <c r="N77" s="16"/>
      <c r="O77" s="16"/>
      <c r="P77" s="16"/>
      <c r="Q77" s="24"/>
      <c r="R77" s="24"/>
      <c r="S77" s="24"/>
      <c r="T77" s="24"/>
      <c r="U77" s="24"/>
      <c r="V77" s="24"/>
      <c r="W77" s="24"/>
      <c r="X77" s="35">
        <v>115</v>
      </c>
      <c r="Y77" s="24"/>
      <c r="Z77" s="24"/>
      <c r="AA77" s="24"/>
      <c r="AB77" s="24">
        <v>118</v>
      </c>
      <c r="AC77" s="35">
        <v>135</v>
      </c>
      <c r="AD77" s="35">
        <v>172</v>
      </c>
      <c r="AE77" s="35"/>
      <c r="AF77" s="24">
        <v>143</v>
      </c>
      <c r="AG77" s="24"/>
      <c r="AH77" s="35">
        <v>314</v>
      </c>
      <c r="AI77" s="24"/>
      <c r="AJ77" s="24">
        <v>104</v>
      </c>
      <c r="AK77" s="24">
        <v>205</v>
      </c>
      <c r="AL77" s="21"/>
      <c r="AM77" s="21"/>
      <c r="AN77" s="21"/>
      <c r="AO77" s="21">
        <v>125</v>
      </c>
      <c r="AP77" s="21"/>
      <c r="AQ77" s="21"/>
      <c r="AR77" s="34">
        <v>176</v>
      </c>
      <c r="AS77" s="21"/>
      <c r="AT77" s="21"/>
      <c r="AU77" s="21"/>
      <c r="AV77" s="21"/>
      <c r="AW77" s="21"/>
      <c r="AX77" s="21"/>
      <c r="AY77" s="34"/>
      <c r="AZ77" s="18"/>
      <c r="BA77" s="21"/>
      <c r="BB77" s="18"/>
      <c r="BC77" s="18"/>
      <c r="BD77" s="18"/>
      <c r="BE77" s="18"/>
      <c r="BF77" s="18"/>
      <c r="BG77" s="18"/>
      <c r="BH77" s="18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56"/>
      <c r="BZ77" s="11"/>
      <c r="CA77" s="11"/>
      <c r="CB77" s="11"/>
      <c r="CC77" s="170"/>
      <c r="CD77" s="11"/>
      <c r="CE77" s="11"/>
      <c r="CF77" s="11"/>
      <c r="CG77" s="11">
        <f t="shared" si="4"/>
        <v>2502</v>
      </c>
      <c r="CH77" s="56">
        <f t="shared" si="5"/>
        <v>2502</v>
      </c>
    </row>
    <row r="78" spans="1:86" s="37" customFormat="1" ht="15.75" x14ac:dyDescent="0.25">
      <c r="A78" s="24" t="s">
        <v>222</v>
      </c>
      <c r="B78" s="13" t="s">
        <v>316</v>
      </c>
      <c r="C78" s="114">
        <v>190</v>
      </c>
      <c r="D78" s="159"/>
      <c r="E78" s="21"/>
      <c r="F78" s="21">
        <v>249</v>
      </c>
      <c r="G78" s="21"/>
      <c r="H78" s="21"/>
      <c r="I78" s="21"/>
      <c r="J78" s="21">
        <v>340</v>
      </c>
      <c r="K78" s="21"/>
      <c r="L78" s="21">
        <v>1389</v>
      </c>
      <c r="M78" s="25"/>
      <c r="N78" s="16"/>
      <c r="O78" s="16"/>
      <c r="P78" s="16"/>
      <c r="Q78" s="21"/>
      <c r="R78" s="21"/>
      <c r="S78" s="21">
        <v>435</v>
      </c>
      <c r="T78" s="21"/>
      <c r="U78" s="21"/>
      <c r="V78" s="21"/>
      <c r="W78" s="21"/>
      <c r="X78" s="21">
        <v>105</v>
      </c>
      <c r="Y78" s="21"/>
      <c r="Z78" s="21"/>
      <c r="AA78" s="21"/>
      <c r="AB78" s="21">
        <v>118</v>
      </c>
      <c r="AC78" s="34"/>
      <c r="AD78" s="21"/>
      <c r="AE78" s="34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>
        <v>1060</v>
      </c>
      <c r="AR78" s="34"/>
      <c r="AS78" s="21"/>
      <c r="AT78" s="21"/>
      <c r="AU78" s="21"/>
      <c r="AV78" s="21"/>
      <c r="AW78" s="21"/>
      <c r="AX78" s="21"/>
      <c r="AY78" s="34"/>
      <c r="AZ78" s="18"/>
      <c r="BA78" s="21"/>
      <c r="BB78" s="18"/>
      <c r="BC78" s="18"/>
      <c r="BD78" s="18"/>
      <c r="BE78" s="18"/>
      <c r="BF78" s="18"/>
      <c r="BG78" s="18"/>
      <c r="BH78" s="18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56"/>
      <c r="BZ78" s="11"/>
      <c r="CA78" s="11"/>
      <c r="CB78" s="11"/>
      <c r="CC78" s="170"/>
      <c r="CD78" s="11"/>
      <c r="CE78" s="11"/>
      <c r="CF78" s="11"/>
      <c r="CG78" s="11">
        <f t="shared" si="4"/>
        <v>3886</v>
      </c>
      <c r="CH78" s="56">
        <f>SUM(BY78:CG78)</f>
        <v>3886</v>
      </c>
    </row>
    <row r="79" spans="1:86" s="37" customFormat="1" ht="15.75" x14ac:dyDescent="0.25">
      <c r="A79" s="24" t="s">
        <v>209</v>
      </c>
      <c r="B79" s="13" t="s">
        <v>328</v>
      </c>
      <c r="C79" s="114"/>
      <c r="D79" s="159"/>
      <c r="E79" s="21"/>
      <c r="F79" s="21"/>
      <c r="G79" s="21"/>
      <c r="H79" s="21"/>
      <c r="I79" s="21"/>
      <c r="J79" s="21"/>
      <c r="K79" s="21"/>
      <c r="L79" s="21"/>
      <c r="M79" s="25"/>
      <c r="N79" s="16"/>
      <c r="O79" s="16"/>
      <c r="P79" s="16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34"/>
      <c r="AD79" s="21"/>
      <c r="AE79" s="34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34"/>
      <c r="AS79" s="21"/>
      <c r="AT79" s="21"/>
      <c r="AU79" s="21"/>
      <c r="AV79" s="21"/>
      <c r="AW79" s="21"/>
      <c r="AX79" s="21"/>
      <c r="AY79" s="34"/>
      <c r="AZ79" s="18"/>
      <c r="BA79" s="21"/>
      <c r="BB79" s="18"/>
      <c r="BC79" s="18"/>
      <c r="BD79" s="18"/>
      <c r="BE79" s="18"/>
      <c r="BF79" s="18"/>
      <c r="BG79" s="18"/>
      <c r="BH79" s="18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56"/>
      <c r="BZ79" s="11"/>
      <c r="CA79" s="11"/>
      <c r="CB79" s="11"/>
      <c r="CC79" s="170"/>
      <c r="CD79" s="11"/>
      <c r="CE79" s="11"/>
      <c r="CF79" s="11"/>
      <c r="CG79" s="11">
        <f t="shared" si="4"/>
        <v>0</v>
      </c>
      <c r="CH79" s="56">
        <f t="shared" si="5"/>
        <v>0</v>
      </c>
    </row>
    <row r="80" spans="1:86" s="37" customFormat="1" ht="15.75" x14ac:dyDescent="0.25">
      <c r="A80" s="128" t="s">
        <v>158</v>
      </c>
      <c r="B80" s="13" t="s">
        <v>157</v>
      </c>
      <c r="C80" s="114"/>
      <c r="D80" s="159"/>
      <c r="E80" s="21"/>
      <c r="F80" s="21">
        <v>281</v>
      </c>
      <c r="G80" s="21"/>
      <c r="H80" s="21"/>
      <c r="I80" s="21"/>
      <c r="J80" s="21"/>
      <c r="K80" s="21"/>
      <c r="L80" s="21">
        <v>1485</v>
      </c>
      <c r="M80" s="25"/>
      <c r="N80" s="16"/>
      <c r="O80" s="16">
        <v>505</v>
      </c>
      <c r="P80" s="16">
        <v>805</v>
      </c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>
        <v>118</v>
      </c>
      <c r="AC80" s="34"/>
      <c r="AD80" s="21"/>
      <c r="AE80" s="34"/>
      <c r="AF80" s="21"/>
      <c r="AG80" s="21"/>
      <c r="AH80" s="21">
        <v>496</v>
      </c>
      <c r="AI80" s="21"/>
      <c r="AJ80" s="21"/>
      <c r="AK80" s="21"/>
      <c r="AL80" s="21"/>
      <c r="AM80" s="21"/>
      <c r="AN80" s="21"/>
      <c r="AO80" s="21"/>
      <c r="AP80" s="21"/>
      <c r="AQ80" s="21"/>
      <c r="AR80" s="34"/>
      <c r="AS80" s="21"/>
      <c r="AT80" s="21"/>
      <c r="AU80" s="21"/>
      <c r="AV80" s="21"/>
      <c r="AW80" s="21"/>
      <c r="AX80" s="21"/>
      <c r="AY80" s="34"/>
      <c r="AZ80" s="18"/>
      <c r="BA80" s="21"/>
      <c r="BB80" s="18"/>
      <c r="BC80" s="18"/>
      <c r="BD80" s="18"/>
      <c r="BE80" s="18"/>
      <c r="BF80" s="18"/>
      <c r="BG80" s="18"/>
      <c r="BH80" s="18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56"/>
      <c r="BZ80" s="11"/>
      <c r="CA80" s="11"/>
      <c r="CB80" s="11"/>
      <c r="CC80" s="170"/>
      <c r="CD80" s="11"/>
      <c r="CE80" s="11"/>
      <c r="CF80" s="11">
        <v>8676</v>
      </c>
      <c r="CG80" s="11">
        <f t="shared" si="4"/>
        <v>3690</v>
      </c>
      <c r="CH80" s="56">
        <f t="shared" si="5"/>
        <v>12366</v>
      </c>
    </row>
    <row r="81" spans="1:94" s="37" customFormat="1" ht="15.75" x14ac:dyDescent="0.25">
      <c r="A81" s="24" t="s">
        <v>133</v>
      </c>
      <c r="B81" s="13" t="s">
        <v>134</v>
      </c>
      <c r="C81" s="114"/>
      <c r="D81" s="159"/>
      <c r="E81" s="21"/>
      <c r="F81" s="21"/>
      <c r="G81" s="21"/>
      <c r="H81" s="21"/>
      <c r="I81" s="21"/>
      <c r="J81" s="21"/>
      <c r="K81" s="21"/>
      <c r="L81" s="21"/>
      <c r="M81" s="25"/>
      <c r="N81" s="16"/>
      <c r="O81" s="16"/>
      <c r="P81" s="16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34"/>
      <c r="AD81" s="21"/>
      <c r="AE81" s="34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34"/>
      <c r="AS81" s="21"/>
      <c r="AT81" s="21"/>
      <c r="AU81" s="21"/>
      <c r="AV81" s="21"/>
      <c r="AW81" s="21"/>
      <c r="AX81" s="21"/>
      <c r="AY81" s="34"/>
      <c r="AZ81" s="18"/>
      <c r="BA81" s="21"/>
      <c r="BB81" s="18"/>
      <c r="BC81" s="18"/>
      <c r="BD81" s="18"/>
      <c r="BE81" s="18"/>
      <c r="BF81" s="18"/>
      <c r="BG81" s="18"/>
      <c r="BH81" s="18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56"/>
      <c r="BZ81" s="11"/>
      <c r="CA81" s="11"/>
      <c r="CB81" s="11"/>
      <c r="CC81" s="170"/>
      <c r="CD81" s="11"/>
      <c r="CE81" s="11">
        <v>219</v>
      </c>
      <c r="CF81" s="11">
        <v>164</v>
      </c>
      <c r="CG81" s="11">
        <f t="shared" si="4"/>
        <v>0</v>
      </c>
      <c r="CH81" s="56">
        <f t="shared" si="5"/>
        <v>383</v>
      </c>
    </row>
    <row r="82" spans="1:94" s="37" customFormat="1" ht="15.75" x14ac:dyDescent="0.25">
      <c r="A82" s="13" t="s">
        <v>185</v>
      </c>
      <c r="B82" s="13" t="s">
        <v>181</v>
      </c>
      <c r="C82" s="114"/>
      <c r="D82" s="159"/>
      <c r="E82" s="21"/>
      <c r="F82" s="21"/>
      <c r="G82" s="21"/>
      <c r="H82" s="21"/>
      <c r="I82" s="21"/>
      <c r="J82" s="21"/>
      <c r="K82" s="21"/>
      <c r="L82" s="21"/>
      <c r="M82" s="25"/>
      <c r="N82" s="16"/>
      <c r="O82" s="16"/>
      <c r="P82" s="16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34"/>
      <c r="AD82" s="21"/>
      <c r="AE82" s="34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>
        <v>126</v>
      </c>
      <c r="AQ82" s="21"/>
      <c r="AR82" s="34"/>
      <c r="AS82" s="21"/>
      <c r="AT82" s="21"/>
      <c r="AU82" s="21"/>
      <c r="AV82" s="21"/>
      <c r="AW82" s="21"/>
      <c r="AX82" s="21"/>
      <c r="AY82" s="34"/>
      <c r="AZ82" s="18"/>
      <c r="BA82" s="21"/>
      <c r="BB82" s="18"/>
      <c r="BC82" s="18"/>
      <c r="BD82" s="18"/>
      <c r="BE82" s="18"/>
      <c r="BF82" s="18"/>
      <c r="BG82" s="18"/>
      <c r="BH82" s="18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56"/>
      <c r="BZ82" s="11"/>
      <c r="CA82" s="11"/>
      <c r="CB82" s="11"/>
      <c r="CC82" s="170"/>
      <c r="CD82" s="11"/>
      <c r="CE82" s="11"/>
      <c r="CF82" s="11">
        <v>1954</v>
      </c>
      <c r="CG82" s="11">
        <f t="shared" si="4"/>
        <v>126</v>
      </c>
      <c r="CH82" s="56">
        <f t="shared" si="5"/>
        <v>2080</v>
      </c>
    </row>
    <row r="83" spans="1:94" s="37" customFormat="1" ht="15.75" x14ac:dyDescent="0.25">
      <c r="A83" s="242" t="s">
        <v>323</v>
      </c>
      <c r="B83" s="245" t="s">
        <v>322</v>
      </c>
      <c r="C83" s="159">
        <v>195</v>
      </c>
      <c r="D83" s="159"/>
      <c r="E83" s="21"/>
      <c r="F83" s="21"/>
      <c r="G83" s="21"/>
      <c r="H83" s="21"/>
      <c r="I83" s="32"/>
      <c r="J83" s="21"/>
      <c r="K83" s="21"/>
      <c r="L83" s="21"/>
      <c r="M83" s="25"/>
      <c r="N83" s="16"/>
      <c r="O83" s="16"/>
      <c r="P83" s="16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>
        <v>118</v>
      </c>
      <c r="AC83" s="34"/>
      <c r="AD83" s="21">
        <v>181</v>
      </c>
      <c r="AE83" s="34"/>
      <c r="AF83" s="21"/>
      <c r="AG83" s="21"/>
      <c r="AH83" s="21">
        <v>320</v>
      </c>
      <c r="AI83" s="21"/>
      <c r="AJ83" s="21">
        <v>104</v>
      </c>
      <c r="AK83" s="21">
        <v>196</v>
      </c>
      <c r="AL83" s="21">
        <v>204</v>
      </c>
      <c r="AM83" s="21"/>
      <c r="AN83" s="21"/>
      <c r="AO83" s="21">
        <v>125</v>
      </c>
      <c r="AP83" s="21"/>
      <c r="AQ83" s="21"/>
      <c r="AR83" s="34">
        <v>176</v>
      </c>
      <c r="AS83" s="21"/>
      <c r="AT83" s="21"/>
      <c r="AU83" s="21"/>
      <c r="AV83" s="21"/>
      <c r="AW83" s="21"/>
      <c r="AX83" s="21"/>
      <c r="AY83" s="34"/>
      <c r="AZ83" s="18"/>
      <c r="BA83" s="21"/>
      <c r="BB83" s="18"/>
      <c r="BC83" s="18"/>
      <c r="BD83" s="18"/>
      <c r="BE83" s="18"/>
      <c r="BF83" s="18"/>
      <c r="BG83" s="18"/>
      <c r="BH83" s="18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56"/>
      <c r="BZ83" s="11"/>
      <c r="CA83" s="11"/>
      <c r="CB83" s="11"/>
      <c r="CC83" s="170"/>
      <c r="CD83" s="11"/>
      <c r="CE83" s="11"/>
      <c r="CF83" s="11"/>
      <c r="CG83" s="11">
        <f t="shared" si="4"/>
        <v>1619</v>
      </c>
      <c r="CH83" s="56">
        <f t="shared" si="5"/>
        <v>1619</v>
      </c>
    </row>
    <row r="84" spans="1:94" s="37" customFormat="1" ht="15.75" x14ac:dyDescent="0.25">
      <c r="A84" s="242" t="s">
        <v>239</v>
      </c>
      <c r="B84" s="245" t="s">
        <v>238</v>
      </c>
      <c r="C84" s="159"/>
      <c r="D84" s="159"/>
      <c r="E84" s="21"/>
      <c r="F84" s="21"/>
      <c r="G84" s="21"/>
      <c r="H84" s="21"/>
      <c r="I84" s="21"/>
      <c r="J84" s="21"/>
      <c r="K84" s="21"/>
      <c r="L84" s="21"/>
      <c r="M84" s="25"/>
      <c r="N84" s="16"/>
      <c r="O84" s="16"/>
      <c r="P84" s="16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>
        <v>118</v>
      </c>
      <c r="AC84" s="34"/>
      <c r="AD84" s="21">
        <v>125</v>
      </c>
      <c r="AE84" s="34"/>
      <c r="AF84" s="21"/>
      <c r="AG84" s="21"/>
      <c r="AH84" s="21"/>
      <c r="AI84" s="21"/>
      <c r="AJ84" s="21"/>
      <c r="AK84" s="21">
        <v>196</v>
      </c>
      <c r="AL84" s="21"/>
      <c r="AM84" s="21"/>
      <c r="AN84" s="21"/>
      <c r="AO84" s="21"/>
      <c r="AP84" s="21"/>
      <c r="AQ84" s="21"/>
      <c r="AR84" s="34"/>
      <c r="AS84" s="21"/>
      <c r="AT84" s="21"/>
      <c r="AU84" s="21"/>
      <c r="AV84" s="21"/>
      <c r="AW84" s="21"/>
      <c r="AX84" s="21"/>
      <c r="AY84" s="34"/>
      <c r="AZ84" s="18"/>
      <c r="BA84" s="21"/>
      <c r="BB84" s="18"/>
      <c r="BC84" s="18"/>
      <c r="BD84" s="18"/>
      <c r="BE84" s="18"/>
      <c r="BF84" s="18"/>
      <c r="BG84" s="18"/>
      <c r="BH84" s="18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56"/>
      <c r="BZ84" s="11"/>
      <c r="CA84" s="11"/>
      <c r="CB84" s="11"/>
      <c r="CC84" s="170"/>
      <c r="CD84" s="11"/>
      <c r="CE84" s="11"/>
      <c r="CF84" s="11"/>
      <c r="CG84" s="11">
        <f t="shared" si="4"/>
        <v>439</v>
      </c>
      <c r="CH84" s="56">
        <f>SUM(BY84:CG84)</f>
        <v>439</v>
      </c>
    </row>
    <row r="85" spans="1:94" s="37" customFormat="1" ht="15.75" x14ac:dyDescent="0.25">
      <c r="A85" s="242" t="s">
        <v>325</v>
      </c>
      <c r="B85" s="245" t="s">
        <v>324</v>
      </c>
      <c r="C85" s="159"/>
      <c r="D85" s="159"/>
      <c r="E85" s="21"/>
      <c r="F85" s="21"/>
      <c r="G85" s="21"/>
      <c r="H85" s="21"/>
      <c r="I85" s="21"/>
      <c r="J85" s="21"/>
      <c r="K85" s="21"/>
      <c r="L85" s="21"/>
      <c r="M85" s="25"/>
      <c r="N85" s="16"/>
      <c r="O85" s="16"/>
      <c r="P85" s="16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34"/>
      <c r="AD85" s="21"/>
      <c r="AE85" s="34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34"/>
      <c r="AS85" s="21"/>
      <c r="AT85" s="21"/>
      <c r="AU85" s="21"/>
      <c r="AV85" s="21"/>
      <c r="AW85" s="21"/>
      <c r="AX85" s="21"/>
      <c r="AY85" s="34"/>
      <c r="AZ85" s="18"/>
      <c r="BA85" s="21"/>
      <c r="BB85" s="18"/>
      <c r="BC85" s="18"/>
      <c r="BD85" s="18"/>
      <c r="BE85" s="18"/>
      <c r="BF85" s="18"/>
      <c r="BG85" s="18"/>
      <c r="BH85" s="18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56"/>
      <c r="BZ85" s="11"/>
      <c r="CA85" s="11"/>
      <c r="CB85" s="11"/>
      <c r="CC85" s="170"/>
      <c r="CD85" s="11"/>
      <c r="CE85" s="11"/>
      <c r="CF85" s="11"/>
      <c r="CG85" s="11">
        <f t="shared" si="4"/>
        <v>0</v>
      </c>
      <c r="CH85" s="56">
        <f>SUM(BY85:CG85)</f>
        <v>0</v>
      </c>
    </row>
    <row r="86" spans="1:94" s="37" customFormat="1" ht="16.5" thickBot="1" x14ac:dyDescent="0.3">
      <c r="A86" s="179" t="s">
        <v>145</v>
      </c>
      <c r="B86" s="296" t="s">
        <v>144</v>
      </c>
      <c r="C86" s="159"/>
      <c r="D86" s="159"/>
      <c r="E86" s="21"/>
      <c r="F86" s="21"/>
      <c r="G86" s="21"/>
      <c r="H86" s="21"/>
      <c r="I86" s="21"/>
      <c r="J86" s="21"/>
      <c r="K86" s="21"/>
      <c r="L86" s="21"/>
      <c r="M86" s="25"/>
      <c r="N86" s="16"/>
      <c r="O86" s="16"/>
      <c r="P86" s="16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34"/>
      <c r="AZ86" s="18"/>
      <c r="BA86" s="21"/>
      <c r="BB86" s="18"/>
      <c r="BC86" s="18"/>
      <c r="BD86" s="18"/>
      <c r="BE86" s="18"/>
      <c r="BF86" s="18"/>
      <c r="BG86" s="18"/>
      <c r="BH86" s="18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56"/>
      <c r="BZ86" s="11"/>
      <c r="CA86" s="11"/>
      <c r="CB86" s="11"/>
      <c r="CC86" s="170"/>
      <c r="CD86" s="11"/>
      <c r="CE86" s="11">
        <v>0</v>
      </c>
      <c r="CF86" s="11">
        <v>0</v>
      </c>
      <c r="CG86" s="11">
        <f t="shared" si="4"/>
        <v>0</v>
      </c>
      <c r="CH86" s="56">
        <f t="shared" si="5"/>
        <v>0</v>
      </c>
    </row>
    <row r="87" spans="1:94" s="37" customFormat="1" ht="15.75" x14ac:dyDescent="0.25">
      <c r="A87" s="24"/>
      <c r="B87" s="21"/>
      <c r="C87" s="114">
        <f>SUM(C3:C86)</f>
        <v>2841</v>
      </c>
      <c r="D87" s="159">
        <f>SUM(D3:D86)</f>
        <v>0</v>
      </c>
      <c r="E87" s="21">
        <f>SUM(E3:E82)</f>
        <v>1505</v>
      </c>
      <c r="F87" s="21">
        <f>SUM(F3:F86)</f>
        <v>3738</v>
      </c>
      <c r="G87" s="21">
        <f>SUM(G3:G82)</f>
        <v>0</v>
      </c>
      <c r="H87" s="21">
        <f>SUM(H3:H82)</f>
        <v>0</v>
      </c>
      <c r="I87" s="21">
        <f>SUM(I3:I86)</f>
        <v>3318</v>
      </c>
      <c r="J87" s="21">
        <f>SUM(J3:J86)</f>
        <v>5764</v>
      </c>
      <c r="K87" s="21">
        <f>SUM(K3:K82)</f>
        <v>2949</v>
      </c>
      <c r="L87" s="21">
        <f>SUM(L3:L86)</f>
        <v>30389</v>
      </c>
      <c r="M87" s="25">
        <f>SUM(M3:M82)</f>
        <v>0</v>
      </c>
      <c r="N87" s="21">
        <f>SUM(N3:N82)</f>
        <v>1680</v>
      </c>
      <c r="O87" s="21">
        <f t="shared" ref="O87:AP87" si="6">SUM(O3:O86)</f>
        <v>1515</v>
      </c>
      <c r="P87" s="21">
        <f t="shared" si="6"/>
        <v>1610</v>
      </c>
      <c r="Q87" s="21">
        <f t="shared" si="6"/>
        <v>294</v>
      </c>
      <c r="R87" s="21">
        <f t="shared" si="6"/>
        <v>1709</v>
      </c>
      <c r="S87" s="21">
        <f t="shared" si="6"/>
        <v>2516</v>
      </c>
      <c r="T87" s="21">
        <f t="shared" si="6"/>
        <v>1128</v>
      </c>
      <c r="U87" s="21">
        <f t="shared" si="6"/>
        <v>1437</v>
      </c>
      <c r="V87" s="21">
        <f t="shared" si="6"/>
        <v>250</v>
      </c>
      <c r="W87" s="21">
        <f t="shared" si="6"/>
        <v>1578</v>
      </c>
      <c r="X87" s="21">
        <f t="shared" si="6"/>
        <v>1251</v>
      </c>
      <c r="Y87" s="21">
        <f t="shared" si="6"/>
        <v>1921</v>
      </c>
      <c r="Z87" s="21">
        <f t="shared" si="6"/>
        <v>1476</v>
      </c>
      <c r="AA87" s="21">
        <f t="shared" si="6"/>
        <v>3435</v>
      </c>
      <c r="AB87" s="21">
        <f t="shared" si="6"/>
        <v>2950</v>
      </c>
      <c r="AC87" s="21">
        <f t="shared" si="6"/>
        <v>2430</v>
      </c>
      <c r="AD87" s="21">
        <f t="shared" si="6"/>
        <v>1141</v>
      </c>
      <c r="AE87" s="21">
        <f t="shared" si="6"/>
        <v>1770</v>
      </c>
      <c r="AF87" s="21">
        <f t="shared" si="6"/>
        <v>927</v>
      </c>
      <c r="AG87" s="21">
        <f t="shared" si="6"/>
        <v>707</v>
      </c>
      <c r="AH87" s="21">
        <f t="shared" si="6"/>
        <v>4516</v>
      </c>
      <c r="AI87" s="21">
        <f t="shared" si="6"/>
        <v>1487</v>
      </c>
      <c r="AJ87" s="21">
        <f t="shared" si="6"/>
        <v>1040</v>
      </c>
      <c r="AK87" s="21">
        <f t="shared" si="6"/>
        <v>2788</v>
      </c>
      <c r="AL87" s="21">
        <f t="shared" si="6"/>
        <v>1224</v>
      </c>
      <c r="AM87" s="21">
        <f t="shared" si="6"/>
        <v>89</v>
      </c>
      <c r="AN87" s="21">
        <f t="shared" si="6"/>
        <v>842</v>
      </c>
      <c r="AO87" s="21">
        <f t="shared" si="6"/>
        <v>750</v>
      </c>
      <c r="AP87" s="21">
        <f t="shared" si="6"/>
        <v>719</v>
      </c>
      <c r="AQ87" s="21"/>
      <c r="AR87" s="21">
        <f t="shared" ref="AR87:BX87" si="7">SUM(AR3:AR86)</f>
        <v>1232</v>
      </c>
      <c r="AS87" s="21">
        <f t="shared" si="7"/>
        <v>0</v>
      </c>
      <c r="AT87" s="21">
        <f t="shared" si="7"/>
        <v>0</v>
      </c>
      <c r="AU87" s="21">
        <f t="shared" si="7"/>
        <v>0</v>
      </c>
      <c r="AV87" s="18">
        <f t="shared" si="7"/>
        <v>0</v>
      </c>
      <c r="AW87" s="21">
        <f t="shared" si="7"/>
        <v>0</v>
      </c>
      <c r="AX87" s="21">
        <f t="shared" si="7"/>
        <v>0</v>
      </c>
      <c r="AY87" s="34">
        <f t="shared" si="7"/>
        <v>0</v>
      </c>
      <c r="AZ87" s="18">
        <f t="shared" si="7"/>
        <v>0</v>
      </c>
      <c r="BA87" s="21">
        <f t="shared" si="7"/>
        <v>0</v>
      </c>
      <c r="BB87" s="18">
        <f t="shared" si="7"/>
        <v>0</v>
      </c>
      <c r="BC87" s="18">
        <f t="shared" si="7"/>
        <v>0</v>
      </c>
      <c r="BD87" s="18">
        <f t="shared" si="7"/>
        <v>0</v>
      </c>
      <c r="BE87" s="18">
        <f t="shared" si="7"/>
        <v>0</v>
      </c>
      <c r="BF87" s="18">
        <f t="shared" si="7"/>
        <v>0</v>
      </c>
      <c r="BG87" s="18">
        <f t="shared" si="7"/>
        <v>0</v>
      </c>
      <c r="BH87" s="18">
        <f t="shared" si="7"/>
        <v>0</v>
      </c>
      <c r="BI87" s="21">
        <f t="shared" si="7"/>
        <v>0</v>
      </c>
      <c r="BJ87" s="21">
        <f t="shared" si="7"/>
        <v>0</v>
      </c>
      <c r="BK87" s="21">
        <f t="shared" si="7"/>
        <v>0</v>
      </c>
      <c r="BL87" s="21">
        <f t="shared" si="7"/>
        <v>0</v>
      </c>
      <c r="BM87" s="21">
        <f t="shared" si="7"/>
        <v>0</v>
      </c>
      <c r="BN87" s="21">
        <f t="shared" si="7"/>
        <v>0</v>
      </c>
      <c r="BO87" s="21">
        <f t="shared" si="7"/>
        <v>0</v>
      </c>
      <c r="BP87" s="21">
        <f t="shared" si="7"/>
        <v>0</v>
      </c>
      <c r="BQ87" s="21">
        <f t="shared" si="7"/>
        <v>0</v>
      </c>
      <c r="BR87" s="21">
        <f t="shared" si="7"/>
        <v>0</v>
      </c>
      <c r="BS87" s="21">
        <f t="shared" si="7"/>
        <v>0</v>
      </c>
      <c r="BT87" s="21">
        <f t="shared" si="7"/>
        <v>0</v>
      </c>
      <c r="BU87" s="21">
        <f t="shared" si="7"/>
        <v>0</v>
      </c>
      <c r="BV87" s="21">
        <f t="shared" si="7"/>
        <v>0</v>
      </c>
      <c r="BW87" s="21">
        <f t="shared" si="7"/>
        <v>0</v>
      </c>
      <c r="BX87" s="21">
        <f t="shared" si="7"/>
        <v>0</v>
      </c>
      <c r="BY87" s="56">
        <f t="shared" ref="BY87:CD87" si="8">SUM(BY3:BY82)</f>
        <v>10780</v>
      </c>
      <c r="BZ87" s="11">
        <f t="shared" si="8"/>
        <v>21207</v>
      </c>
      <c r="CA87" s="11">
        <f t="shared" si="8"/>
        <v>6829</v>
      </c>
      <c r="CB87" s="11">
        <f t="shared" si="8"/>
        <v>17120</v>
      </c>
      <c r="CC87" s="170">
        <f t="shared" si="8"/>
        <v>51084</v>
      </c>
      <c r="CD87" s="11">
        <f t="shared" si="8"/>
        <v>63082</v>
      </c>
      <c r="CE87" s="11">
        <f>SUM(CE3:CE86)</f>
        <v>80347</v>
      </c>
      <c r="CF87" s="11">
        <v>141549</v>
      </c>
      <c r="CG87" s="11">
        <f>SUM(CG3:CG86)</f>
        <v>99036</v>
      </c>
      <c r="CH87" s="56">
        <f>SUM(CH3:CH82)</f>
        <v>462125</v>
      </c>
    </row>
    <row r="88" spans="1:94" s="19" customFormat="1" ht="15.75" x14ac:dyDescent="0.25">
      <c r="A88" s="38"/>
      <c r="B88" s="37"/>
      <c r="C88" s="117"/>
      <c r="D88" s="117"/>
      <c r="AZ88" s="188"/>
      <c r="BB88" s="188"/>
      <c r="BC88" s="188"/>
      <c r="BD88" s="188"/>
      <c r="BE88" s="188"/>
      <c r="BF88" s="188"/>
      <c r="BG88" s="188"/>
      <c r="BH88" s="188"/>
    </row>
    <row r="89" spans="1:94" s="19" customFormat="1" ht="15.75" x14ac:dyDescent="0.25">
      <c r="A89" s="38"/>
      <c r="B89" s="37"/>
      <c r="C89" s="117"/>
      <c r="D89" s="117"/>
      <c r="AZ89" s="188"/>
      <c r="BB89" s="188"/>
      <c r="BC89" s="188"/>
      <c r="BD89" s="188"/>
      <c r="BE89" s="188"/>
      <c r="BF89" s="188"/>
      <c r="BG89" s="188"/>
      <c r="BH89" s="188"/>
    </row>
    <row r="90" spans="1:94" s="19" customFormat="1" ht="15.75" x14ac:dyDescent="0.25">
      <c r="A90" s="38"/>
      <c r="B90" s="37"/>
      <c r="C90" s="117"/>
      <c r="D90" s="117"/>
      <c r="AZ90" s="188"/>
      <c r="BB90" s="188"/>
      <c r="BC90" s="188"/>
      <c r="BD90" s="188"/>
      <c r="BE90" s="188"/>
      <c r="BF90" s="188"/>
      <c r="BG90" s="188"/>
      <c r="BH90" s="188"/>
    </row>
    <row r="91" spans="1:94" ht="15.75" x14ac:dyDescent="0.25">
      <c r="CO91" s="4"/>
      <c r="CP91" s="4"/>
    </row>
  </sheetData>
  <sheetProtection algorithmName="SHA-512" hashValue="+vLKFOxuwsBwQBG6WOqRqrCROEjEF+maMMSFn6D9LPev52LrxIGjLdrQ2jh0f8QhdQzRwTpAVtAWE3wNELEqbw==" saltValue="XBzsgaf9FV4IUpWe4xxrIw==" spinCount="100000" sheet="1" objects="1" scenarios="1"/>
  <customSheetViews>
    <customSheetView guid="{8DE5285D-272D-47F0-B254-CE6F1D2598A2}" fitToPage="1" hiddenColumns="1">
      <pane xSplit="7" ySplit="2" topLeftCell="H3" activePane="bottomRight" state="frozen"/>
      <selection pane="bottomRight" activeCell="J28" sqref="J28"/>
      <pageMargins left="0.45" right="0.45" top="0.75" bottom="0.75" header="0.3" footer="0.3"/>
      <pageSetup scale="22" fitToHeight="0" orientation="landscape" r:id="rId1"/>
      <headerFooter>
        <oddHeader>&amp;LCVMA Chapter 27-3&amp;CROAD WARRIOR MILEAGE TRACKING&amp;R&amp;D</oddHeader>
      </headerFooter>
    </customSheetView>
  </customSheetViews>
  <mergeCells count="3">
    <mergeCell ref="L1:M1"/>
    <mergeCell ref="C1:K1"/>
    <mergeCell ref="BY1:CG1"/>
  </mergeCells>
  <pageMargins left="0.45" right="0.45" top="0.75" bottom="0.75" header="0.3" footer="0.3"/>
  <pageSetup scale="22" fitToHeight="0" orientation="landscape" r:id="rId2"/>
  <headerFooter>
    <oddHeader>&amp;LCVMA Chapter 27-3&amp;CROAD WARRIOR MILEAGE TRACKING&amp;R&amp;D</oddHeader>
  </headerFooter>
  <ignoredErrors>
    <ignoredError sqref="CH12 CH80 CG4:CG5 CH65:CH67 CH40 CH72:CH76 CH25:CH32 CG7:CG11 CH70" formulaRange="1"/>
    <ignoredError sqref="K8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opLeftCell="A10" workbookViewId="0">
      <selection activeCell="F31" sqref="F31"/>
    </sheetView>
  </sheetViews>
  <sheetFormatPr defaultRowHeight="15" x14ac:dyDescent="0.25"/>
  <cols>
    <col min="1" max="1" width="18.140625" customWidth="1"/>
    <col min="2" max="2" width="18.85546875" customWidth="1"/>
    <col min="3" max="3" width="35.5703125" customWidth="1"/>
    <col min="4" max="4" width="12.7109375" customWidth="1"/>
    <col min="5" max="5" width="16.42578125" bestFit="1" customWidth="1"/>
    <col min="6" max="6" width="13.140625" bestFit="1" customWidth="1"/>
    <col min="7" max="7" width="13.42578125" bestFit="1" customWidth="1"/>
    <col min="8" max="8" width="28.7109375" bestFit="1" customWidth="1"/>
  </cols>
  <sheetData>
    <row r="1" spans="1:8" ht="30" x14ac:dyDescent="0.25">
      <c r="A1" s="41" t="s">
        <v>93</v>
      </c>
      <c r="B1" s="41" t="s">
        <v>94</v>
      </c>
      <c r="C1" s="41" t="s">
        <v>98</v>
      </c>
      <c r="D1" s="40" t="s">
        <v>97</v>
      </c>
      <c r="E1" s="40" t="s">
        <v>99</v>
      </c>
      <c r="F1" s="40" t="s">
        <v>95</v>
      </c>
      <c r="G1" s="40" t="s">
        <v>96</v>
      </c>
      <c r="H1" s="57" t="s">
        <v>114</v>
      </c>
    </row>
    <row r="2" spans="1:8" x14ac:dyDescent="0.25">
      <c r="A2" s="46" t="s">
        <v>125</v>
      </c>
      <c r="B2" s="46" t="s">
        <v>125</v>
      </c>
      <c r="C2" s="216" t="s">
        <v>229</v>
      </c>
      <c r="D2" s="215">
        <v>44576</v>
      </c>
      <c r="E2" s="40">
        <v>1</v>
      </c>
      <c r="F2" s="40">
        <v>1680</v>
      </c>
      <c r="G2" s="45" t="s">
        <v>120</v>
      </c>
      <c r="H2" s="58"/>
    </row>
    <row r="3" spans="1:8" x14ac:dyDescent="0.25">
      <c r="A3" s="46" t="s">
        <v>125</v>
      </c>
      <c r="B3" s="46" t="s">
        <v>175</v>
      </c>
      <c r="C3" s="46" t="s">
        <v>192</v>
      </c>
      <c r="D3" s="215">
        <v>44583</v>
      </c>
      <c r="E3" s="40">
        <v>1</v>
      </c>
      <c r="F3" s="40">
        <v>2015</v>
      </c>
      <c r="G3" s="45" t="s">
        <v>120</v>
      </c>
      <c r="H3" s="104"/>
    </row>
    <row r="4" spans="1:8" x14ac:dyDescent="0.25">
      <c r="A4" s="41" t="s">
        <v>125</v>
      </c>
      <c r="B4" s="41" t="s">
        <v>211</v>
      </c>
      <c r="C4" s="41" t="s">
        <v>212</v>
      </c>
      <c r="D4" s="215">
        <v>44626</v>
      </c>
      <c r="E4" s="40">
        <v>4</v>
      </c>
      <c r="F4" s="40">
        <v>294</v>
      </c>
      <c r="G4" s="40" t="s">
        <v>120</v>
      </c>
      <c r="H4" s="58"/>
    </row>
    <row r="5" spans="1:8" x14ac:dyDescent="0.25">
      <c r="A5" s="41" t="s">
        <v>125</v>
      </c>
      <c r="B5" s="41" t="s">
        <v>211</v>
      </c>
      <c r="C5" s="41" t="s">
        <v>213</v>
      </c>
      <c r="D5" s="215">
        <v>44625</v>
      </c>
      <c r="E5" s="40">
        <v>11</v>
      </c>
      <c r="F5" s="40">
        <v>1832</v>
      </c>
      <c r="G5" s="40" t="s">
        <v>120</v>
      </c>
      <c r="H5" s="58"/>
    </row>
    <row r="6" spans="1:8" x14ac:dyDescent="0.25">
      <c r="A6" s="46" t="s">
        <v>125</v>
      </c>
      <c r="B6" s="46" t="s">
        <v>217</v>
      </c>
      <c r="C6" s="46" t="s">
        <v>218</v>
      </c>
      <c r="D6" s="215">
        <v>44639</v>
      </c>
      <c r="E6" s="40">
        <v>10</v>
      </c>
      <c r="F6" s="40">
        <v>2723</v>
      </c>
      <c r="G6" s="45" t="s">
        <v>120</v>
      </c>
      <c r="H6" s="58"/>
    </row>
    <row r="7" spans="1:8" x14ac:dyDescent="0.25">
      <c r="A7" s="46" t="s">
        <v>219</v>
      </c>
      <c r="B7" s="46" t="s">
        <v>175</v>
      </c>
      <c r="C7" s="217" t="s">
        <v>220</v>
      </c>
      <c r="D7" s="215">
        <v>44639</v>
      </c>
      <c r="E7" s="40">
        <v>4</v>
      </c>
      <c r="F7" s="40">
        <v>2516</v>
      </c>
      <c r="G7" s="45" t="s">
        <v>120</v>
      </c>
      <c r="H7" s="58"/>
    </row>
    <row r="8" spans="1:8" x14ac:dyDescent="0.25">
      <c r="A8" s="41" t="s">
        <v>125</v>
      </c>
      <c r="B8" s="41" t="s">
        <v>125</v>
      </c>
      <c r="C8" s="41" t="s">
        <v>230</v>
      </c>
      <c r="D8" s="215">
        <v>44660</v>
      </c>
      <c r="E8" s="40">
        <v>1</v>
      </c>
      <c r="F8" s="40">
        <v>1437</v>
      </c>
      <c r="G8" s="45" t="s">
        <v>120</v>
      </c>
      <c r="H8" s="58"/>
    </row>
    <row r="9" spans="1:8" x14ac:dyDescent="0.25">
      <c r="A9" s="41" t="s">
        <v>125</v>
      </c>
      <c r="B9" s="46" t="s">
        <v>125</v>
      </c>
      <c r="C9" s="46" t="s">
        <v>231</v>
      </c>
      <c r="D9" s="215">
        <v>44660</v>
      </c>
      <c r="E9" s="40">
        <v>1</v>
      </c>
      <c r="F9" s="40">
        <v>250</v>
      </c>
      <c r="G9" s="45" t="s">
        <v>120</v>
      </c>
      <c r="H9" s="58"/>
    </row>
    <row r="10" spans="1:8" x14ac:dyDescent="0.25">
      <c r="A10" s="46" t="s">
        <v>125</v>
      </c>
      <c r="B10" s="46" t="s">
        <v>225</v>
      </c>
      <c r="C10" s="46" t="s">
        <v>228</v>
      </c>
      <c r="D10" s="215">
        <v>44667</v>
      </c>
      <c r="E10" s="40">
        <v>14</v>
      </c>
      <c r="F10" s="40">
        <v>3668</v>
      </c>
      <c r="G10" s="45" t="s">
        <v>120</v>
      </c>
      <c r="H10" s="58"/>
    </row>
    <row r="11" spans="1:8" x14ac:dyDescent="0.25">
      <c r="A11" s="41" t="s">
        <v>125</v>
      </c>
      <c r="B11" s="41" t="s">
        <v>219</v>
      </c>
      <c r="C11" s="41" t="s">
        <v>232</v>
      </c>
      <c r="D11" s="215">
        <v>44674</v>
      </c>
      <c r="E11" s="40">
        <v>14</v>
      </c>
      <c r="F11" s="40">
        <v>6036</v>
      </c>
      <c r="G11" s="40" t="s">
        <v>120</v>
      </c>
      <c r="H11" s="58"/>
    </row>
    <row r="12" spans="1:8" x14ac:dyDescent="0.25">
      <c r="A12" s="46" t="s">
        <v>224</v>
      </c>
      <c r="B12" s="46" t="s">
        <v>219</v>
      </c>
      <c r="C12" s="46" t="s">
        <v>242</v>
      </c>
      <c r="D12" s="215">
        <v>44681</v>
      </c>
      <c r="E12" s="40">
        <v>12</v>
      </c>
      <c r="F12" s="40">
        <v>1232</v>
      </c>
      <c r="G12" s="45" t="s">
        <v>120</v>
      </c>
      <c r="H12" s="58"/>
    </row>
    <row r="13" spans="1:8" x14ac:dyDescent="0.25">
      <c r="A13" s="46" t="s">
        <v>125</v>
      </c>
      <c r="B13" s="46" t="s">
        <v>175</v>
      </c>
      <c r="C13" s="46" t="s">
        <v>243</v>
      </c>
      <c r="D13" s="215">
        <v>44681</v>
      </c>
      <c r="E13" s="40">
        <v>4</v>
      </c>
      <c r="F13" s="40">
        <v>1578</v>
      </c>
      <c r="G13" s="45" t="s">
        <v>120</v>
      </c>
      <c r="H13" s="58"/>
    </row>
    <row r="14" spans="1:8" x14ac:dyDescent="0.25">
      <c r="A14" s="41" t="s">
        <v>125</v>
      </c>
      <c r="B14" s="41" t="s">
        <v>175</v>
      </c>
      <c r="C14" s="41" t="s">
        <v>245</v>
      </c>
      <c r="D14" s="215">
        <v>44695</v>
      </c>
      <c r="E14" s="40">
        <v>8</v>
      </c>
      <c r="F14" s="40">
        <v>1921</v>
      </c>
      <c r="G14" s="45" t="s">
        <v>120</v>
      </c>
      <c r="H14" s="58"/>
    </row>
    <row r="15" spans="1:8" x14ac:dyDescent="0.25">
      <c r="A15" s="46" t="s">
        <v>125</v>
      </c>
      <c r="B15" s="46" t="s">
        <v>175</v>
      </c>
      <c r="C15" s="46" t="s">
        <v>260</v>
      </c>
      <c r="D15" s="215">
        <v>44709</v>
      </c>
      <c r="E15" s="40">
        <v>8</v>
      </c>
      <c r="F15" s="40">
        <v>3435</v>
      </c>
      <c r="G15" s="45" t="s">
        <v>120</v>
      </c>
      <c r="H15" s="58"/>
    </row>
    <row r="16" spans="1:8" x14ac:dyDescent="0.25">
      <c r="A16" s="46" t="s">
        <v>125</v>
      </c>
      <c r="B16" s="46" t="s">
        <v>175</v>
      </c>
      <c r="C16" s="46" t="s">
        <v>262</v>
      </c>
      <c r="D16" s="215">
        <v>44718</v>
      </c>
      <c r="E16" s="40">
        <v>21</v>
      </c>
      <c r="F16" s="40">
        <v>2832</v>
      </c>
      <c r="G16" s="45" t="s">
        <v>120</v>
      </c>
      <c r="H16" s="58"/>
    </row>
    <row r="17" spans="1:10" x14ac:dyDescent="0.25">
      <c r="A17" s="46" t="s">
        <v>125</v>
      </c>
      <c r="B17" s="46" t="s">
        <v>267</v>
      </c>
      <c r="C17" s="46" t="s">
        <v>266</v>
      </c>
      <c r="D17" s="215">
        <v>44723</v>
      </c>
      <c r="E17" s="40">
        <v>15</v>
      </c>
      <c r="F17" s="40">
        <v>2841</v>
      </c>
      <c r="G17" s="45" t="s">
        <v>120</v>
      </c>
      <c r="H17" s="58"/>
    </row>
    <row r="18" spans="1:10" x14ac:dyDescent="0.25">
      <c r="A18" s="46" t="s">
        <v>219</v>
      </c>
      <c r="B18" s="46" t="s">
        <v>175</v>
      </c>
      <c r="C18" s="46" t="s">
        <v>266</v>
      </c>
      <c r="D18" s="215">
        <v>44723</v>
      </c>
      <c r="E18" s="40">
        <v>15</v>
      </c>
      <c r="F18" s="40">
        <v>2841</v>
      </c>
      <c r="G18" s="45" t="s">
        <v>120</v>
      </c>
      <c r="H18" s="58"/>
    </row>
    <row r="19" spans="1:10" x14ac:dyDescent="0.25">
      <c r="A19" s="46" t="s">
        <v>217</v>
      </c>
      <c r="B19" s="46" t="s">
        <v>125</v>
      </c>
      <c r="C19" s="46" t="s">
        <v>269</v>
      </c>
      <c r="D19" s="215">
        <v>44730</v>
      </c>
      <c r="E19" s="40">
        <v>12</v>
      </c>
      <c r="F19" s="40">
        <v>2430</v>
      </c>
      <c r="G19" s="40" t="s">
        <v>120</v>
      </c>
      <c r="H19" s="58"/>
    </row>
    <row r="20" spans="1:10" x14ac:dyDescent="0.25">
      <c r="A20" s="41" t="s">
        <v>274</v>
      </c>
      <c r="B20" s="41" t="s">
        <v>275</v>
      </c>
      <c r="C20" s="41" t="s">
        <v>273</v>
      </c>
      <c r="D20" s="215">
        <v>44737</v>
      </c>
      <c r="E20" s="40">
        <v>5</v>
      </c>
      <c r="F20" s="40">
        <v>928</v>
      </c>
      <c r="G20" s="45" t="s">
        <v>120</v>
      </c>
      <c r="H20" s="58"/>
      <c r="J20" s="98"/>
    </row>
    <row r="21" spans="1:10" x14ac:dyDescent="0.25">
      <c r="A21" s="41" t="s">
        <v>219</v>
      </c>
      <c r="B21" s="41" t="s">
        <v>175</v>
      </c>
      <c r="C21" s="46" t="s">
        <v>276</v>
      </c>
      <c r="D21" s="215" t="s">
        <v>277</v>
      </c>
      <c r="E21" s="40">
        <v>3</v>
      </c>
      <c r="F21" s="40">
        <v>5716</v>
      </c>
      <c r="G21" s="45" t="s">
        <v>120</v>
      </c>
      <c r="H21" s="58"/>
    </row>
    <row r="22" spans="1:10" x14ac:dyDescent="0.25">
      <c r="A22" s="46" t="s">
        <v>125</v>
      </c>
      <c r="B22" s="41" t="s">
        <v>225</v>
      </c>
      <c r="C22" s="46" t="s">
        <v>276</v>
      </c>
      <c r="D22" s="215" t="s">
        <v>278</v>
      </c>
      <c r="E22" s="40">
        <v>10</v>
      </c>
      <c r="F22" s="40">
        <v>26380</v>
      </c>
      <c r="G22" s="40" t="s">
        <v>120</v>
      </c>
      <c r="H22" s="58"/>
    </row>
    <row r="23" spans="1:10" x14ac:dyDescent="0.25">
      <c r="A23" s="41" t="s">
        <v>274</v>
      </c>
      <c r="B23" s="41" t="s">
        <v>288</v>
      </c>
      <c r="C23" s="41" t="s">
        <v>289</v>
      </c>
      <c r="D23" s="215">
        <v>44758</v>
      </c>
      <c r="E23" s="40">
        <v>8</v>
      </c>
      <c r="F23" s="40">
        <v>784</v>
      </c>
      <c r="G23" s="40" t="s">
        <v>120</v>
      </c>
      <c r="H23" s="58"/>
    </row>
    <row r="24" spans="1:10" x14ac:dyDescent="0.25">
      <c r="A24" s="41" t="s">
        <v>125</v>
      </c>
      <c r="B24" s="41" t="s">
        <v>125</v>
      </c>
      <c r="C24" s="41" t="s">
        <v>290</v>
      </c>
      <c r="D24" s="215">
        <v>44758</v>
      </c>
      <c r="E24" s="40">
        <v>1</v>
      </c>
      <c r="F24" s="40">
        <v>707</v>
      </c>
      <c r="G24" s="40" t="s">
        <v>120</v>
      </c>
      <c r="H24" s="131"/>
    </row>
    <row r="25" spans="1:10" ht="15" customHeight="1" x14ac:dyDescent="0.25">
      <c r="A25" s="41" t="s">
        <v>274</v>
      </c>
      <c r="B25" s="41" t="s">
        <v>175</v>
      </c>
      <c r="C25" s="41" t="s">
        <v>294</v>
      </c>
      <c r="D25" s="215">
        <v>44779</v>
      </c>
      <c r="E25" s="40">
        <v>6</v>
      </c>
      <c r="F25" s="40">
        <v>2375</v>
      </c>
      <c r="G25" s="45" t="s">
        <v>120</v>
      </c>
      <c r="H25" s="131"/>
    </row>
    <row r="26" spans="1:10" x14ac:dyDescent="0.25">
      <c r="A26" s="46" t="s">
        <v>288</v>
      </c>
      <c r="B26" s="46" t="s">
        <v>274</v>
      </c>
      <c r="C26" s="46" t="s">
        <v>294</v>
      </c>
      <c r="D26" s="215">
        <v>44786</v>
      </c>
      <c r="E26" s="40">
        <v>6</v>
      </c>
      <c r="F26" s="40">
        <v>1224</v>
      </c>
      <c r="G26" s="45" t="s">
        <v>120</v>
      </c>
      <c r="H26" s="131"/>
    </row>
    <row r="27" spans="1:10" x14ac:dyDescent="0.25">
      <c r="A27" s="46" t="s">
        <v>219</v>
      </c>
      <c r="B27" s="46" t="s">
        <v>175</v>
      </c>
      <c r="C27" s="46" t="s">
        <v>331</v>
      </c>
      <c r="D27" s="215">
        <v>44786</v>
      </c>
      <c r="E27" s="40">
        <v>3</v>
      </c>
      <c r="F27" s="40">
        <v>1312</v>
      </c>
      <c r="G27" s="45" t="s">
        <v>120</v>
      </c>
      <c r="H27" s="131"/>
    </row>
    <row r="28" spans="1:10" x14ac:dyDescent="0.25">
      <c r="A28" s="46" t="s">
        <v>274</v>
      </c>
      <c r="B28" s="46" t="s">
        <v>275</v>
      </c>
      <c r="C28" s="46" t="s">
        <v>333</v>
      </c>
      <c r="D28" s="215">
        <v>44787</v>
      </c>
      <c r="E28" s="40">
        <v>4</v>
      </c>
      <c r="F28" s="40">
        <v>750</v>
      </c>
      <c r="G28" s="45" t="s">
        <v>120</v>
      </c>
      <c r="H28" s="131"/>
    </row>
    <row r="29" spans="1:10" x14ac:dyDescent="0.25">
      <c r="A29" s="41" t="s">
        <v>219</v>
      </c>
      <c r="B29" s="41" t="s">
        <v>175</v>
      </c>
      <c r="C29" s="41" t="s">
        <v>334</v>
      </c>
      <c r="D29" s="215">
        <v>44793</v>
      </c>
      <c r="E29" s="40">
        <v>4</v>
      </c>
      <c r="F29" s="40">
        <v>1505</v>
      </c>
      <c r="G29" s="40" t="s">
        <v>120</v>
      </c>
      <c r="H29" s="131"/>
    </row>
    <row r="30" spans="1:10" x14ac:dyDescent="0.25">
      <c r="A30" s="41" t="s">
        <v>219</v>
      </c>
      <c r="B30" s="41" t="s">
        <v>219</v>
      </c>
      <c r="C30" s="41" t="s">
        <v>339</v>
      </c>
      <c r="D30" s="215" t="s">
        <v>340</v>
      </c>
      <c r="E30" s="40">
        <v>1</v>
      </c>
      <c r="F30" s="40">
        <v>1060</v>
      </c>
      <c r="G30" s="40" t="s">
        <v>120</v>
      </c>
      <c r="H30" s="131"/>
    </row>
    <row r="31" spans="1:10" x14ac:dyDescent="0.25">
      <c r="A31" s="41" t="s">
        <v>288</v>
      </c>
      <c r="B31" s="41" t="s">
        <v>274</v>
      </c>
      <c r="C31" s="41" t="s">
        <v>337</v>
      </c>
      <c r="D31" s="215">
        <v>44821</v>
      </c>
      <c r="E31" s="40">
        <v>6</v>
      </c>
      <c r="F31" s="40">
        <v>1232</v>
      </c>
      <c r="G31" s="45" t="s">
        <v>120</v>
      </c>
      <c r="H31" s="131"/>
    </row>
    <row r="32" spans="1:10" x14ac:dyDescent="0.25">
      <c r="A32" s="46" t="s">
        <v>125</v>
      </c>
      <c r="B32" s="46" t="s">
        <v>175</v>
      </c>
      <c r="C32" s="46" t="s">
        <v>344</v>
      </c>
      <c r="D32" s="215">
        <v>44830</v>
      </c>
      <c r="E32" s="40">
        <v>12</v>
      </c>
      <c r="F32" s="40">
        <v>2949</v>
      </c>
      <c r="G32" s="40" t="s">
        <v>120</v>
      </c>
      <c r="H32" s="41"/>
    </row>
    <row r="33" spans="1:8" x14ac:dyDescent="0.25">
      <c r="A33" s="41"/>
      <c r="B33" s="41"/>
      <c r="C33" s="41"/>
      <c r="D33" s="215"/>
      <c r="E33" s="40"/>
      <c r="F33" s="40"/>
      <c r="G33" s="40"/>
      <c r="H33" s="131"/>
    </row>
    <row r="34" spans="1:8" x14ac:dyDescent="0.25">
      <c r="A34" s="41"/>
      <c r="B34" s="41"/>
      <c r="C34" s="41"/>
      <c r="D34" s="44"/>
      <c r="E34" s="40"/>
      <c r="F34" s="40"/>
      <c r="G34" s="40"/>
      <c r="H34" s="131"/>
    </row>
    <row r="35" spans="1:8" x14ac:dyDescent="0.25">
      <c r="A35" s="41"/>
      <c r="B35" s="41"/>
      <c r="C35" s="41"/>
      <c r="D35" s="44"/>
      <c r="E35" s="40"/>
      <c r="F35" s="40"/>
      <c r="G35" s="40"/>
      <c r="H35" s="131"/>
    </row>
    <row r="36" spans="1:8" x14ac:dyDescent="0.25">
      <c r="A36" s="41"/>
      <c r="B36" s="41"/>
      <c r="C36" s="41"/>
      <c r="D36" s="44"/>
      <c r="E36" s="40"/>
      <c r="F36" s="40"/>
      <c r="G36" s="40"/>
      <c r="H36" s="131"/>
    </row>
    <row r="37" spans="1:8" x14ac:dyDescent="0.25">
      <c r="A37" s="41"/>
      <c r="B37" s="41"/>
      <c r="C37" s="41"/>
      <c r="D37" s="44"/>
      <c r="E37" s="40"/>
      <c r="F37" s="40"/>
      <c r="G37" s="40"/>
      <c r="H37" s="131"/>
    </row>
    <row r="38" spans="1:8" x14ac:dyDescent="0.25">
      <c r="A38" s="41"/>
      <c r="B38" s="41"/>
      <c r="C38" s="41"/>
      <c r="D38" s="44"/>
      <c r="E38" s="40"/>
      <c r="F38" s="40"/>
      <c r="G38" s="40"/>
      <c r="H38" s="131"/>
    </row>
    <row r="39" spans="1:8" x14ac:dyDescent="0.25">
      <c r="A39" s="41"/>
      <c r="B39" s="41"/>
      <c r="C39" s="41"/>
      <c r="D39" s="44"/>
      <c r="E39" s="40"/>
      <c r="F39" s="40"/>
      <c r="G39" s="40"/>
      <c r="H39" s="131"/>
    </row>
    <row r="40" spans="1:8" x14ac:dyDescent="0.25">
      <c r="A40" s="41"/>
      <c r="B40" s="41"/>
      <c r="C40" s="41"/>
      <c r="D40" s="44"/>
      <c r="E40" s="40"/>
      <c r="F40" s="40"/>
      <c r="G40" s="40"/>
      <c r="H40" s="131"/>
    </row>
    <row r="41" spans="1:8" x14ac:dyDescent="0.25">
      <c r="A41" s="41"/>
      <c r="B41" s="41"/>
      <c r="C41" s="41"/>
      <c r="D41" s="44"/>
      <c r="E41" s="40"/>
      <c r="F41" s="40"/>
      <c r="G41" s="45"/>
      <c r="H41" s="58"/>
    </row>
    <row r="42" spans="1:8" x14ac:dyDescent="0.25">
      <c r="A42" s="46"/>
      <c r="B42" s="46"/>
      <c r="C42" s="46"/>
      <c r="D42" s="44"/>
      <c r="E42" s="45"/>
      <c r="F42" s="40"/>
      <c r="G42" s="45"/>
      <c r="H42" s="58"/>
    </row>
    <row r="43" spans="1:8" x14ac:dyDescent="0.25">
      <c r="A43" s="46"/>
      <c r="B43" s="46"/>
      <c r="C43" s="46"/>
      <c r="D43" s="44"/>
      <c r="E43" s="40"/>
      <c r="F43" s="40"/>
      <c r="G43" s="45"/>
      <c r="H43" s="58"/>
    </row>
    <row r="44" spans="1:8" x14ac:dyDescent="0.25">
      <c r="A44" s="46"/>
      <c r="B44" s="46"/>
      <c r="C44" s="46"/>
      <c r="D44" s="44"/>
      <c r="E44" s="40"/>
      <c r="F44" s="40"/>
      <c r="G44" s="40"/>
      <c r="H44" s="58"/>
    </row>
    <row r="45" spans="1:8" x14ac:dyDescent="0.25">
      <c r="A45" s="41"/>
      <c r="B45" s="41"/>
      <c r="C45" s="41"/>
      <c r="D45" s="40"/>
      <c r="E45" s="40"/>
      <c r="F45" s="40"/>
      <c r="G45" s="40"/>
      <c r="H45" s="58"/>
    </row>
    <row r="46" spans="1:8" x14ac:dyDescent="0.25">
      <c r="A46" s="41"/>
      <c r="B46" s="41"/>
      <c r="C46" s="41"/>
      <c r="D46" s="40"/>
      <c r="E46" s="40"/>
      <c r="F46" s="40"/>
      <c r="G46" s="40"/>
      <c r="H46" s="58"/>
    </row>
    <row r="47" spans="1:8" x14ac:dyDescent="0.25">
      <c r="A47" s="41"/>
      <c r="B47" s="41"/>
      <c r="C47" s="41"/>
      <c r="D47" s="40"/>
      <c r="E47" s="40"/>
      <c r="F47" s="40"/>
      <c r="G47" s="40"/>
      <c r="H47" s="58"/>
    </row>
    <row r="48" spans="1:8" x14ac:dyDescent="0.25">
      <c r="A48" s="41"/>
      <c r="B48" s="41"/>
      <c r="C48" s="41"/>
      <c r="D48" s="40"/>
      <c r="E48" s="40"/>
      <c r="F48" s="40"/>
      <c r="G48" s="40"/>
      <c r="H48" s="58"/>
    </row>
    <row r="49" spans="1:8" x14ac:dyDescent="0.25">
      <c r="A49" s="41"/>
      <c r="B49" s="41"/>
      <c r="C49" s="41"/>
      <c r="D49" s="40"/>
      <c r="E49" s="40"/>
      <c r="F49" s="40"/>
      <c r="H49" s="58"/>
    </row>
  </sheetData>
  <sheetProtection algorithmName="SHA-512" hashValue="hdcnJnU4arLDo+mz9S6Fc2O8xwrYkVDZ/62+PYbmD0g8ur2tXPOWAl95X5n4UqjY11ZfgH2J3KRd42MzJd5bMg==" saltValue="aNxAjFQmtlPAdEOEhnYJ7A==" spinCount="100000" sheet="1" objects="1" scenarios="1"/>
  <sortState ref="A2:J49">
    <sortCondition ref="A2:A49"/>
  </sortState>
  <customSheetViews>
    <customSheetView guid="{8DE5285D-272D-47F0-B254-CE6F1D2598A2}">
      <selection activeCell="B5" sqref="B5"/>
      <pageMargins left="0.7" right="0.7" top="0.75" bottom="0.75" header="0.3" footer="0.3"/>
      <pageSetup orientation="portrait" r:id="rId1"/>
    </customSheetView>
  </customSheetView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Over All</vt:lpstr>
      <vt:lpstr>Mileage</vt:lpstr>
      <vt:lpstr>RC Activity</vt:lpstr>
      <vt:lpstr>Mileage!Print_Area</vt:lpstr>
      <vt:lpstr>'Over All'!Print_Area</vt:lpstr>
      <vt:lpstr>Mileage!Print_Titles</vt:lpstr>
      <vt:lpstr>'Over All'!Print_Titles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Paul</dc:creator>
  <cp:lastModifiedBy>Harbison, Cameron C Mr CIV US USA TRADOC</cp:lastModifiedBy>
  <cp:lastPrinted>2021-04-26T22:33:46Z</cp:lastPrinted>
  <dcterms:created xsi:type="dcterms:W3CDTF">2015-11-04T18:18:28Z</dcterms:created>
  <dcterms:modified xsi:type="dcterms:W3CDTF">2022-09-26T18:49:07Z</dcterms:modified>
</cp:coreProperties>
</file>