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8183982d5ec23e5/Desktop/"/>
    </mc:Choice>
  </mc:AlternateContent>
  <xr:revisionPtr revIDLastSave="0" documentId="8_{96D84D86-4231-4492-BA34-6E23DDFE9412}" xr6:coauthVersionLast="47" xr6:coauthVersionMax="47" xr10:uidLastSave="{00000000-0000-0000-0000-000000000000}"/>
  <workbookProtection workbookAlgorithmName="SHA-512" workbookHashValue="ax0ngqdm/GmSWR4MncHUyuKz74c85r4qTcDNTxQAuK2Uctj6Ho5rwNF16s6vOG80i0qdw3zkbbGVmLB4al7/3g==" workbookSaltValue="3Ul+Qp9ni0el/P/jQa1Fvg==" workbookSpinCount="100000" lockStructure="1"/>
  <bookViews>
    <workbookView xWindow="-120" yWindow="600" windowWidth="20730" windowHeight="10320" activeTab="1" xr2:uid="{723E7E84-7A1A-4166-8340-3FE8E1C7EF89}"/>
  </bookViews>
  <sheets>
    <sheet name="Over All" sheetId="2" r:id="rId1"/>
    <sheet name="Mileage" sheetId="1" r:id="rId2"/>
    <sheet name="RC Activity" sheetId="3" r:id="rId3"/>
  </sheets>
  <externalReferences>
    <externalReference r:id="rId4"/>
  </externalReferences>
  <definedNames>
    <definedName name="_xlnm._FilterDatabase" localSheetId="1" hidden="1">Mileage!$B$1:$B$100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K5" i="1" l="1"/>
  <c r="CL5" i="1" s="1"/>
  <c r="CK4" i="1"/>
  <c r="CK6" i="1"/>
  <c r="CK7" i="1"/>
  <c r="CL7" i="1" s="1"/>
  <c r="CK8" i="1"/>
  <c r="CL8" i="1" s="1"/>
  <c r="CK9" i="1"/>
  <c r="CK10" i="1"/>
  <c r="CL10" i="1" s="1"/>
  <c r="CK11" i="1"/>
  <c r="CL11" i="1" s="1"/>
  <c r="CK12" i="1"/>
  <c r="CL12" i="1" s="1"/>
  <c r="CK13" i="1"/>
  <c r="CL13" i="1" s="1"/>
  <c r="CK14" i="1"/>
  <c r="CL14" i="1" s="1"/>
  <c r="CK15" i="1"/>
  <c r="CL15" i="1" s="1"/>
  <c r="CK16" i="1"/>
  <c r="CK17" i="1"/>
  <c r="CK18" i="1"/>
  <c r="CL18" i="1" s="1"/>
  <c r="CK19" i="1"/>
  <c r="CL19" i="1" s="1"/>
  <c r="CK20" i="1"/>
  <c r="CL20" i="1" s="1"/>
  <c r="CK21" i="1"/>
  <c r="CK22" i="1"/>
  <c r="CL22" i="1" s="1"/>
  <c r="CK23" i="1"/>
  <c r="CL23" i="1" s="1"/>
  <c r="CK24" i="1"/>
  <c r="CL24" i="1" s="1"/>
  <c r="CK25" i="1"/>
  <c r="CK26" i="1"/>
  <c r="CL26" i="1" s="1"/>
  <c r="CK27" i="1"/>
  <c r="CL27" i="1" s="1"/>
  <c r="CK28" i="1"/>
  <c r="CL28" i="1" s="1"/>
  <c r="CK29" i="1"/>
  <c r="CK30" i="1"/>
  <c r="CL30" i="1" s="1"/>
  <c r="CK31" i="1"/>
  <c r="CL31" i="1" s="1"/>
  <c r="CK32" i="1"/>
  <c r="CL32" i="1" s="1"/>
  <c r="CK33" i="1"/>
  <c r="CK34" i="1"/>
  <c r="CL34" i="1" s="1"/>
  <c r="CK35" i="1"/>
  <c r="CL35" i="1" s="1"/>
  <c r="CL36" i="1"/>
  <c r="CK37" i="1"/>
  <c r="CK38" i="1"/>
  <c r="CL38" i="1" s="1"/>
  <c r="CK39" i="1"/>
  <c r="CL39" i="1" s="1"/>
  <c r="CK40" i="1"/>
  <c r="CL40" i="1" s="1"/>
  <c r="CK41" i="1"/>
  <c r="CK42" i="1"/>
  <c r="CL42" i="1" s="1"/>
  <c r="CK43" i="1"/>
  <c r="CL43" i="1" s="1"/>
  <c r="CK44" i="1"/>
  <c r="CL44" i="1" s="1"/>
  <c r="CK45" i="1"/>
  <c r="CK46" i="1"/>
  <c r="CL46" i="1" s="1"/>
  <c r="CK47" i="1"/>
  <c r="CL47" i="1" s="1"/>
  <c r="CK48" i="1"/>
  <c r="CL48" i="1" s="1"/>
  <c r="CK49" i="1"/>
  <c r="CK50" i="1"/>
  <c r="CL50" i="1" s="1"/>
  <c r="CK51" i="1"/>
  <c r="CL51" i="1" s="1"/>
  <c r="CK52" i="1"/>
  <c r="CL52" i="1" s="1"/>
  <c r="CK53" i="1"/>
  <c r="CK54" i="1"/>
  <c r="CL54" i="1" s="1"/>
  <c r="CK55" i="1"/>
  <c r="CL55" i="1" s="1"/>
  <c r="CK56" i="1"/>
  <c r="CL56" i="1" s="1"/>
  <c r="CK57" i="1"/>
  <c r="CK58" i="1"/>
  <c r="CL58" i="1" s="1"/>
  <c r="CK59" i="1"/>
  <c r="CL59" i="1" s="1"/>
  <c r="CK60" i="1"/>
  <c r="CL60" i="1" s="1"/>
  <c r="CK61" i="1"/>
  <c r="CK62" i="1"/>
  <c r="CK63" i="1"/>
  <c r="CL63" i="1" s="1"/>
  <c r="CK64" i="1"/>
  <c r="CL64" i="1" s="1"/>
  <c r="CK65" i="1"/>
  <c r="CL65" i="1" s="1"/>
  <c r="CK66" i="1"/>
  <c r="CL66" i="1" s="1"/>
  <c r="CK67" i="1"/>
  <c r="CL67" i="1" s="1"/>
  <c r="CK68" i="1"/>
  <c r="CL68" i="1" s="1"/>
  <c r="CK69" i="1"/>
  <c r="CK70" i="1"/>
  <c r="CL70" i="1" s="1"/>
  <c r="CK71" i="1"/>
  <c r="CL71" i="1" s="1"/>
  <c r="CK72" i="1"/>
  <c r="CL72" i="1" s="1"/>
  <c r="CK74" i="1"/>
  <c r="CL74" i="1" s="1"/>
  <c r="CK75" i="1"/>
  <c r="CL75" i="1" s="1"/>
  <c r="CK76" i="1"/>
  <c r="CL76" i="1" s="1"/>
  <c r="CK77" i="1"/>
  <c r="CL77" i="1" s="1"/>
  <c r="CK78" i="1"/>
  <c r="CK79" i="1"/>
  <c r="CL79" i="1" s="1"/>
  <c r="CK80" i="1"/>
  <c r="CL80" i="1" s="1"/>
  <c r="CK81" i="1"/>
  <c r="CK82" i="1"/>
  <c r="CL82" i="1" s="1"/>
  <c r="CK83" i="1"/>
  <c r="CL83" i="1" s="1"/>
  <c r="CK84" i="1"/>
  <c r="CL84" i="1" s="1"/>
  <c r="CK86" i="1"/>
  <c r="CL86" i="1" s="1"/>
  <c r="CK87" i="1"/>
  <c r="CK88" i="1"/>
  <c r="CL88" i="1" s="1"/>
  <c r="CK89" i="1"/>
  <c r="CK90" i="1"/>
  <c r="CL90" i="1" s="1"/>
  <c r="CK91" i="1"/>
  <c r="CL4" i="1"/>
  <c r="CL9" i="1"/>
  <c r="AV97" i="1"/>
  <c r="AW97" i="1"/>
  <c r="AX97" i="1"/>
  <c r="AY97" i="1"/>
  <c r="AZ97" i="1"/>
  <c r="BA97" i="1"/>
  <c r="BB97" i="1"/>
  <c r="BC97" i="1"/>
  <c r="BD97" i="1"/>
  <c r="BE97" i="1"/>
  <c r="BF97" i="1"/>
  <c r="BG97" i="1"/>
  <c r="BH97" i="1"/>
  <c r="BI97" i="1"/>
  <c r="BJ97" i="1"/>
  <c r="BK97" i="1"/>
  <c r="BL97" i="1"/>
  <c r="BM97" i="1"/>
  <c r="BN97" i="1"/>
  <c r="BO97" i="1"/>
  <c r="BP97" i="1"/>
  <c r="BQ97" i="1"/>
  <c r="BR97" i="1"/>
  <c r="BS97" i="1"/>
  <c r="BT97" i="1"/>
  <c r="BU97" i="1"/>
  <c r="BV97" i="1"/>
  <c r="BW97" i="1"/>
  <c r="BX97" i="1"/>
  <c r="BY97" i="1"/>
  <c r="BZ97" i="1"/>
  <c r="CA97" i="1"/>
  <c r="CB97" i="1"/>
  <c r="CC97" i="1"/>
  <c r="CD97" i="1"/>
  <c r="CE97" i="1"/>
  <c r="CF97" i="1"/>
  <c r="CG97" i="1"/>
  <c r="CH97" i="1"/>
  <c r="CI97" i="1"/>
  <c r="CJ97" i="1"/>
  <c r="AU97" i="1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5" i="2"/>
  <c r="K36" i="2"/>
  <c r="K37" i="2"/>
  <c r="K38" i="2"/>
  <c r="K39" i="2"/>
  <c r="K40" i="2"/>
  <c r="K41" i="2"/>
  <c r="K42" i="2"/>
  <c r="K43" i="2"/>
  <c r="K44" i="2"/>
  <c r="K45" i="2"/>
  <c r="K47" i="2"/>
  <c r="K48" i="2"/>
  <c r="K49" i="2"/>
  <c r="K50" i="2"/>
  <c r="K51" i="2"/>
  <c r="K52" i="2"/>
  <c r="K53" i="2"/>
  <c r="K54" i="2"/>
  <c r="K55" i="2"/>
  <c r="K56" i="2"/>
  <c r="K57" i="2"/>
  <c r="K62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2" i="2"/>
  <c r="K83" i="2"/>
  <c r="K84" i="2"/>
  <c r="K85" i="2"/>
  <c r="K86" i="2"/>
  <c r="K88" i="2"/>
  <c r="K89" i="2"/>
  <c r="K90" i="2"/>
  <c r="K91" i="2"/>
  <c r="K92" i="2"/>
  <c r="K93" i="2"/>
  <c r="CL17" i="1"/>
  <c r="CL33" i="1"/>
  <c r="CL78" i="1"/>
  <c r="CL6" i="1"/>
  <c r="CK3" i="1"/>
  <c r="CL3" i="1" s="1"/>
  <c r="CL16" i="1"/>
  <c r="CL21" i="1"/>
  <c r="CL25" i="1"/>
  <c r="CL29" i="1"/>
  <c r="CL37" i="1"/>
  <c r="CL41" i="1"/>
  <c r="CL45" i="1"/>
  <c r="CL49" i="1"/>
  <c r="CL53" i="1"/>
  <c r="CL57" i="1"/>
  <c r="CL69" i="1"/>
  <c r="CL81" i="1"/>
  <c r="CL87" i="1"/>
  <c r="CL89" i="1"/>
  <c r="CL91" i="1"/>
  <c r="CK92" i="1"/>
  <c r="CL92" i="1" s="1"/>
  <c r="CK93" i="1"/>
  <c r="CL93" i="1" s="1"/>
  <c r="CK94" i="1"/>
  <c r="CK95" i="1"/>
  <c r="L97" i="1"/>
  <c r="B9" i="2"/>
  <c r="B5" i="2"/>
  <c r="B4" i="2"/>
  <c r="B3" i="2"/>
  <c r="AT97" i="1"/>
  <c r="AS97" i="1"/>
  <c r="AR97" i="1"/>
  <c r="AQ97" i="1"/>
  <c r="AP97" i="1"/>
  <c r="AO97" i="1"/>
  <c r="AN97" i="1"/>
  <c r="AM97" i="1"/>
  <c r="AL97" i="1"/>
  <c r="AK97" i="1"/>
  <c r="AJ97" i="1"/>
  <c r="AI97" i="1"/>
  <c r="AH97" i="1"/>
  <c r="AG97" i="1"/>
  <c r="AF97" i="1"/>
  <c r="AE97" i="1"/>
  <c r="AD97" i="1"/>
  <c r="AC97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K97" i="1"/>
  <c r="J97" i="1"/>
  <c r="I97" i="1"/>
  <c r="H97" i="1"/>
  <c r="G97" i="1"/>
  <c r="F97" i="1"/>
  <c r="E97" i="1"/>
  <c r="D97" i="1"/>
  <c r="C97" i="1"/>
  <c r="A9" i="1"/>
  <c r="A4" i="1"/>
  <c r="A3" i="1"/>
  <c r="CL97" i="1" l="1"/>
  <c r="CK97" i="1"/>
</calcChain>
</file>

<file path=xl/sharedStrings.xml><?xml version="1.0" encoding="utf-8"?>
<sst xmlns="http://schemas.openxmlformats.org/spreadsheetml/2006/main" count="1006" uniqueCount="598">
  <si>
    <t>Member Number</t>
  </si>
  <si>
    <t>Member Name</t>
  </si>
  <si>
    <r>
      <t>Two Va CVMA</t>
    </r>
    <r>
      <rPr>
        <vertAlign val="superscript"/>
        <sz val="11"/>
        <color rgb="FF000000"/>
        <rFont val="Times New Roman"/>
        <family val="1"/>
      </rPr>
      <t>®</t>
    </r>
    <r>
      <rPr>
        <sz val="11"/>
        <color rgb="FF000000"/>
        <rFont val="Times New Roman"/>
        <family val="1"/>
      </rPr>
      <t xml:space="preserve">  Sanctioned Events</t>
    </r>
  </si>
  <si>
    <t>Alternate CVMA®</t>
  </si>
  <si>
    <t>Campaign Star</t>
  </si>
  <si>
    <t>Total Miles</t>
  </si>
  <si>
    <t xml:space="preserve"> Enrolled</t>
  </si>
  <si>
    <t xml:space="preserve"> Patch</t>
  </si>
  <si>
    <t>3,000 Miles</t>
  </si>
  <si>
    <t>5,000 Miles</t>
  </si>
  <si>
    <t>10,000 Miles</t>
  </si>
  <si>
    <t>15,000 Miles</t>
  </si>
  <si>
    <t>20,000 Miles</t>
  </si>
  <si>
    <t>25,000 Miles</t>
  </si>
  <si>
    <t>30,000 Miles</t>
  </si>
  <si>
    <t>35,000 Miles</t>
  </si>
  <si>
    <t>40,000 Miles</t>
  </si>
  <si>
    <t>45,000 Miles</t>
  </si>
  <si>
    <t>50,000 Miles</t>
  </si>
  <si>
    <t>55,000 Miles</t>
  </si>
  <si>
    <t>60000 Miles</t>
  </si>
  <si>
    <t>Iron Cheek</t>
  </si>
  <si>
    <t xml:space="preserve">Iron Butt </t>
  </si>
  <si>
    <t>Iron Butt</t>
  </si>
  <si>
    <t>NC</t>
  </si>
  <si>
    <t>TN</t>
  </si>
  <si>
    <t>DC</t>
  </si>
  <si>
    <t>WV</t>
  </si>
  <si>
    <t>MD</t>
  </si>
  <si>
    <t>FM-7830</t>
  </si>
  <si>
    <t>VA 27-9</t>
  </si>
  <si>
    <t>MN. Nat.KY Nat.</t>
  </si>
  <si>
    <t>NC15-4</t>
  </si>
  <si>
    <t>DC 53-1</t>
  </si>
  <si>
    <t>MD 40-1</t>
  </si>
  <si>
    <t>FM-8480</t>
  </si>
  <si>
    <t>FM-8662</t>
  </si>
  <si>
    <t>VA 27-3</t>
  </si>
  <si>
    <t>NC-15-1</t>
  </si>
  <si>
    <t>KY Nat</t>
  </si>
  <si>
    <t>R2R</t>
  </si>
  <si>
    <t>11*/4/2014</t>
  </si>
  <si>
    <t>FM-10570</t>
  </si>
  <si>
    <t>Robert "Ruffneck" Premo</t>
  </si>
  <si>
    <t>VA State 22</t>
  </si>
  <si>
    <t>KY *Nat</t>
  </si>
  <si>
    <t>15*13</t>
  </si>
  <si>
    <t>TN*18-1</t>
  </si>
  <si>
    <t>*N/A</t>
  </si>
  <si>
    <t>37*3</t>
  </si>
  <si>
    <t>MD*40-2</t>
  </si>
  <si>
    <t>19Aug.23</t>
  </si>
  <si>
    <t>FM-11242</t>
  </si>
  <si>
    <t>Chris "Backfire" Witte</t>
  </si>
  <si>
    <t>FM-11393</t>
  </si>
  <si>
    <t>Marshall "Doc" Hartless</t>
  </si>
  <si>
    <t xml:space="preserve"> VA 27-3</t>
  </si>
  <si>
    <t>FM-11848</t>
  </si>
  <si>
    <t>VA27-3</t>
  </si>
  <si>
    <t>VA27/St</t>
  </si>
  <si>
    <t>FM-13429</t>
  </si>
  <si>
    <t>Robert "Grom" Moore</t>
  </si>
  <si>
    <t xml:space="preserve">VA 27-3 </t>
  </si>
  <si>
    <t>VA 27-4</t>
  </si>
  <si>
    <t>WV 37-4</t>
  </si>
  <si>
    <t>NC 15-1</t>
  </si>
  <si>
    <t>R2R 21</t>
  </si>
  <si>
    <t xml:space="preserve"> RSR 19</t>
  </si>
  <si>
    <t>FM-13625</t>
  </si>
  <si>
    <t>Robert "Rally Sport" Sloan</t>
  </si>
  <si>
    <t>VA 27-2</t>
  </si>
  <si>
    <t>FM-13854</t>
  </si>
  <si>
    <t>Cameron "Rainman" Harbison</t>
  </si>
  <si>
    <t>VA 27-3/9</t>
  </si>
  <si>
    <t>KY Nat.Mn.Nat.</t>
  </si>
  <si>
    <t>NC 15-5</t>
  </si>
  <si>
    <t>TN 18-1</t>
  </si>
  <si>
    <t>MD 40-2</t>
  </si>
  <si>
    <t>10/6/18/23/24</t>
  </si>
  <si>
    <t>FM-14552</t>
  </si>
  <si>
    <t>Joseph "DocLock" Lockerby</t>
  </si>
  <si>
    <t>FM-15813</t>
  </si>
  <si>
    <t>Tim "Cajun" Rivet</t>
  </si>
  <si>
    <t>VA 27-1</t>
  </si>
  <si>
    <t>R2R 21/VA.St.</t>
  </si>
  <si>
    <t>FM-16569</t>
  </si>
  <si>
    <t>Greg "Bandit" Courtney</t>
  </si>
  <si>
    <t>VA 27-3/7</t>
  </si>
  <si>
    <t>FM-16738</t>
  </si>
  <si>
    <t>Fransisco "Bori" Santana</t>
  </si>
  <si>
    <t>FM17622</t>
  </si>
  <si>
    <t>Curt "Rotor" Conlin</t>
  </si>
  <si>
    <t>VA27-3/9</t>
  </si>
  <si>
    <t>VA27-2</t>
  </si>
  <si>
    <t>VASt./Nat.Mnn</t>
  </si>
  <si>
    <t>WV 37-3</t>
  </si>
  <si>
    <t>MD40-2</t>
  </si>
  <si>
    <t>FM-18223</t>
  </si>
  <si>
    <t>Joey "MAX" Klingman</t>
  </si>
  <si>
    <t>FM-18730</t>
  </si>
  <si>
    <t>Robert "Striker" Bryson</t>
  </si>
  <si>
    <t>FM-19162</t>
  </si>
  <si>
    <t>Kenneth "Doc" King</t>
  </si>
  <si>
    <t>KY 1*1</t>
  </si>
  <si>
    <t>NC 15*4</t>
  </si>
  <si>
    <t>R*R</t>
  </si>
  <si>
    <t>FM-19667</t>
  </si>
  <si>
    <t>Sylbert (Bret) "J12" Jackson-Smith</t>
  </si>
  <si>
    <t>VA27-3/7</t>
  </si>
  <si>
    <t>VA27-9</t>
  </si>
  <si>
    <t>NC*15-13</t>
  </si>
  <si>
    <t>TN18*13</t>
  </si>
  <si>
    <t>WV 37*4</t>
  </si>
  <si>
    <t>12-Feb.22</t>
  </si>
  <si>
    <t>FM-19776</t>
  </si>
  <si>
    <t>Vincent "Streamer" Eberhart</t>
  </si>
  <si>
    <t>FM-20643</t>
  </si>
  <si>
    <t>Ryan "BDT" Landers</t>
  </si>
  <si>
    <t>FM-21290</t>
  </si>
  <si>
    <t>William "Freeze" Skala</t>
  </si>
  <si>
    <t>FL 20-13</t>
  </si>
  <si>
    <t>FM-22230</t>
  </si>
  <si>
    <t>Matthew"Warrior Chief"Anderson</t>
  </si>
  <si>
    <t>MN.Nat./KY*1-1</t>
  </si>
  <si>
    <t>DC 53*1</t>
  </si>
  <si>
    <t>WV 37*2</t>
  </si>
  <si>
    <t>MD 40*1</t>
  </si>
  <si>
    <t>6/27/21*23</t>
  </si>
  <si>
    <t>FM-22595</t>
  </si>
  <si>
    <t>Carol "Psycho" Landers</t>
  </si>
  <si>
    <t>FM-22999</t>
  </si>
  <si>
    <t>Shirlie "Cougar" Anders</t>
  </si>
  <si>
    <t>FM-23500</t>
  </si>
  <si>
    <t>Francis "Knuckles" Biondo</t>
  </si>
  <si>
    <t>^</t>
  </si>
  <si>
    <t>FM-23640</t>
  </si>
  <si>
    <t>Michael "Yankee" Guyette</t>
  </si>
  <si>
    <t>KY1*1/WV 37*3</t>
  </si>
  <si>
    <t>NC 15*1</t>
  </si>
  <si>
    <t>MD*40</t>
  </si>
  <si>
    <t>18*May-23</t>
  </si>
  <si>
    <t>*7/18/2020</t>
  </si>
  <si>
    <t>FM-23658</t>
  </si>
  <si>
    <t>Lyde "Boogie" Andrews</t>
  </si>
  <si>
    <t>VA 27 State 21</t>
  </si>
  <si>
    <t>SC 34-4</t>
  </si>
  <si>
    <t>NC 15-4A</t>
  </si>
  <si>
    <t>*7/25/2020</t>
  </si>
  <si>
    <t>FM-24188</t>
  </si>
  <si>
    <t>William "Hooker" Eagen</t>
  </si>
  <si>
    <t>MN. Nat. R2R 21</t>
  </si>
  <si>
    <t>FM-24260</t>
  </si>
  <si>
    <t>Elizabeth "Pika" Jones</t>
  </si>
  <si>
    <t>VA 27-7</t>
  </si>
  <si>
    <t>FM-24282</t>
  </si>
  <si>
    <t>Jason "Joker" Williams</t>
  </si>
  <si>
    <t>FM-24311</t>
  </si>
  <si>
    <t>Irvin "Reaper" Brooks</t>
  </si>
  <si>
    <t>MN.Nat.Nat. KY1*1</t>
  </si>
  <si>
    <t>NC* 15-1</t>
  </si>
  <si>
    <t>TN 18*2</t>
  </si>
  <si>
    <t>MD 40*2</t>
  </si>
  <si>
    <t>*12/14/2019</t>
  </si>
  <si>
    <t>*5/30/2021</t>
  </si>
  <si>
    <t>7/17/21/22</t>
  </si>
  <si>
    <t>7/31/21/24</t>
  </si>
  <si>
    <t>*9/1/2023</t>
  </si>
  <si>
    <t>*9/23/23/24</t>
  </si>
  <si>
    <t>FM-24670</t>
  </si>
  <si>
    <t>Tavaris "Alpha" Jones</t>
  </si>
  <si>
    <t>FM-24701</t>
  </si>
  <si>
    <t>Kenneth "Warhorse" Hammond</t>
  </si>
  <si>
    <t>FM-24942</t>
  </si>
  <si>
    <t>Michael "P.Y.T." Jackson</t>
  </si>
  <si>
    <t>FM-25238</t>
  </si>
  <si>
    <t>Alexander "LOBO" Cruz</t>
  </si>
  <si>
    <t>FM-25330</t>
  </si>
  <si>
    <t>Steven "Scooter" Scott</t>
  </si>
  <si>
    <t>FM-25439</t>
  </si>
  <si>
    <t>Harold "Nobody" Ring</t>
  </si>
  <si>
    <t>FM-25967</t>
  </si>
  <si>
    <t>Carl "Duke" Dye</t>
  </si>
  <si>
    <t>VA23-7</t>
  </si>
  <si>
    <t>KY*1-1</t>
  </si>
  <si>
    <t>NC15*13</t>
  </si>
  <si>
    <t>37-3</t>
  </si>
  <si>
    <t>TN *18-8</t>
  </si>
  <si>
    <t>WV*37-4</t>
  </si>
  <si>
    <t>*5/13/2023</t>
  </si>
  <si>
    <t>*8/26/2023</t>
  </si>
  <si>
    <t>*9/30/2023</t>
  </si>
  <si>
    <t>*10/7/2023</t>
  </si>
  <si>
    <t>FM-25968</t>
  </si>
  <si>
    <t>Christina "CHOLA" Dye</t>
  </si>
  <si>
    <t>Va27-7</t>
  </si>
  <si>
    <t>TN*18-8</t>
  </si>
  <si>
    <t>FM-26286</t>
  </si>
  <si>
    <t>Randy "AGONY" Burlock</t>
  </si>
  <si>
    <t>VA 27-10</t>
  </si>
  <si>
    <t>FM-26448</t>
  </si>
  <si>
    <t>John "Airborne" Bright</t>
  </si>
  <si>
    <t>FM-26809</t>
  </si>
  <si>
    <t>Ryan "Tripwire" Lair</t>
  </si>
  <si>
    <t>FM-26810</t>
  </si>
  <si>
    <t>Sara "Morticia" Justus</t>
  </si>
  <si>
    <t>VA.St/Nat/Col.</t>
  </si>
  <si>
    <t>NC15-11</t>
  </si>
  <si>
    <t>FM-27303</t>
  </si>
  <si>
    <t>Jeremiah "WALLY" Wallace</t>
  </si>
  <si>
    <t>FM-27304</t>
  </si>
  <si>
    <t>Larry "GOOTCH" Gootee</t>
  </si>
  <si>
    <t>FM-28075</t>
  </si>
  <si>
    <t>Robert "Grizzly" Estes</t>
  </si>
  <si>
    <t>NC 15*&amp;11</t>
  </si>
  <si>
    <t>7-Feb.23</t>
  </si>
  <si>
    <t>FM-28301</t>
  </si>
  <si>
    <t>Ronald "Mad-dog" Buchanan</t>
  </si>
  <si>
    <t>7-Apr.23</t>
  </si>
  <si>
    <t>FM-28321</t>
  </si>
  <si>
    <t>Micheal "Lewe" Lewis</t>
  </si>
  <si>
    <t>FM-28613</t>
  </si>
  <si>
    <t>Jeanpierre "Dozer" Ampuero</t>
  </si>
  <si>
    <t>FM-28831</t>
  </si>
  <si>
    <t>Juan "Cholo" Pasadas</t>
  </si>
  <si>
    <t>FM-29043</t>
  </si>
  <si>
    <t>Brian "Scout" Harte</t>
  </si>
  <si>
    <t>VA-2</t>
  </si>
  <si>
    <t>FM-29046</t>
  </si>
  <si>
    <t>William "Buckle" Alvarez</t>
  </si>
  <si>
    <t>NY195,NC151</t>
  </si>
  <si>
    <t>VA27St.</t>
  </si>
  <si>
    <t>WV37-4</t>
  </si>
  <si>
    <t>5/*15/2023</t>
  </si>
  <si>
    <t>FM-29320</t>
  </si>
  <si>
    <t>Micheal "KUMA" Losoya</t>
  </si>
  <si>
    <t>FM-29351</t>
  </si>
  <si>
    <t>Jorge "EAD" Ruizchange</t>
  </si>
  <si>
    <t>FM-29806</t>
  </si>
  <si>
    <t>Brian "BOBBER" Vairs</t>
  </si>
  <si>
    <t>FM-31881</t>
  </si>
  <si>
    <t>George "Ram" Hughbanks</t>
  </si>
  <si>
    <t>FM-31900</t>
  </si>
  <si>
    <t>David "Reno" Heath</t>
  </si>
  <si>
    <t>FM-31901</t>
  </si>
  <si>
    <t>VA273</t>
  </si>
  <si>
    <t>SUP-965</t>
  </si>
  <si>
    <t>Mike "Nutti Professor" Doughty</t>
  </si>
  <si>
    <t>FM-3309</t>
  </si>
  <si>
    <t>Luis "GHOST" Ramosmartinez</t>
  </si>
  <si>
    <t>VA27State</t>
  </si>
  <si>
    <t>NC15-6</t>
  </si>
  <si>
    <t>SUP-1106</t>
  </si>
  <si>
    <t>William "CAPT Crunch" Ortiz</t>
  </si>
  <si>
    <t>SUP-1153</t>
  </si>
  <si>
    <t>Louis "Babalou" Johnson</t>
  </si>
  <si>
    <t>SUP-1163</t>
  </si>
  <si>
    <t>Lorna "Shatze" King</t>
  </si>
  <si>
    <t>KY 1-1</t>
  </si>
  <si>
    <t>NC 15-4</t>
  </si>
  <si>
    <t>SUP-1449</t>
  </si>
  <si>
    <t>Roger "Rudyee" Lowry</t>
  </si>
  <si>
    <t>NAT</t>
  </si>
  <si>
    <t>SUP-1515</t>
  </si>
  <si>
    <t>Tracey "Rogue" Guyette</t>
  </si>
  <si>
    <t>NC 15*4A</t>
  </si>
  <si>
    <t>KY* NAT</t>
  </si>
  <si>
    <t>WV37*4</t>
  </si>
  <si>
    <t>SUP-1641</t>
  </si>
  <si>
    <t>Kelly "Minnesota" Jablonski</t>
  </si>
  <si>
    <t>Mn. National</t>
  </si>
  <si>
    <t>SUP-1844</t>
  </si>
  <si>
    <t>Jeremy "Grease Monkey" Woodard</t>
  </si>
  <si>
    <t>R2R21</t>
  </si>
  <si>
    <t>SUP-1995</t>
  </si>
  <si>
    <t>Daniel "Early Bird" Peters</t>
  </si>
  <si>
    <t>SUP-1996</t>
  </si>
  <si>
    <t>Pamela "Flash" Ireland</t>
  </si>
  <si>
    <t>NY19-5VA27State</t>
  </si>
  <si>
    <t>TN18-3</t>
  </si>
  <si>
    <t>WV37-3</t>
  </si>
  <si>
    <t>AUX-8662</t>
  </si>
  <si>
    <t>Crystal"Wild Thang"Fater</t>
  </si>
  <si>
    <t>AUX-10570</t>
  </si>
  <si>
    <t>Jessica "Kicks" Premo</t>
  </si>
  <si>
    <t>TN18-1</t>
  </si>
  <si>
    <t>KY*11</t>
  </si>
  <si>
    <t>NC15*11</t>
  </si>
  <si>
    <t>TN 18*1</t>
  </si>
  <si>
    <t>MD-40*2</t>
  </si>
  <si>
    <t>AUX-27303</t>
  </si>
  <si>
    <t>Christina "Warden" Wallace</t>
  </si>
  <si>
    <t>AUX-13429</t>
  </si>
  <si>
    <t>Kelly "Nitro" Moore</t>
  </si>
  <si>
    <t>AUX-26448</t>
  </si>
  <si>
    <t>Machelle "HH6" Bright</t>
  </si>
  <si>
    <t>AUX-24311</t>
  </si>
  <si>
    <t>Gloria "Momdukes" Brooks</t>
  </si>
  <si>
    <t>NAT/KY 1-1</t>
  </si>
  <si>
    <t>DC53-1</t>
  </si>
  <si>
    <t>WV34-4</t>
  </si>
  <si>
    <t>MD40</t>
  </si>
  <si>
    <t>AUX-22230</t>
  </si>
  <si>
    <t>Flavia "Bayeux" Anderson</t>
  </si>
  <si>
    <t>Nat/KY</t>
  </si>
  <si>
    <t>AUX-19667</t>
  </si>
  <si>
    <t>Tonya "Chilly" Jackson-Smith</t>
  </si>
  <si>
    <t>AUX-17622</t>
  </si>
  <si>
    <t>Terri Gene "Terri Bean" Conlin</t>
  </si>
  <si>
    <t>Va27-3/9</t>
  </si>
  <si>
    <t>VA-27-9/State</t>
  </si>
  <si>
    <t>MN.Nat.</t>
  </si>
  <si>
    <t>wv37-3</t>
  </si>
  <si>
    <t>AUX-16738</t>
  </si>
  <si>
    <t>Dominga "Miss WIWI" Taveras De Santana</t>
  </si>
  <si>
    <t>SUX-24282</t>
  </si>
  <si>
    <t>Samantha "SKS" Williams</t>
  </si>
  <si>
    <t>AUX-15813</t>
  </si>
  <si>
    <t>Chris "Hot Sauce" Rivet</t>
  </si>
  <si>
    <t xml:space="preserve"> R2R 19</t>
  </si>
  <si>
    <t>AUX-24701</t>
  </si>
  <si>
    <t>Amy "Luna" Hammond</t>
  </si>
  <si>
    <t>AUX-14552</t>
  </si>
  <si>
    <t>Cheran "Wheeezy" Lockerby</t>
  </si>
  <si>
    <t>Ga.  State Mtg.</t>
  </si>
  <si>
    <t>AUX-13854</t>
  </si>
  <si>
    <t>Victoria "Irish" Harbinson</t>
  </si>
  <si>
    <t>MN Nat.</t>
  </si>
  <si>
    <t>AUX-28301</t>
  </si>
  <si>
    <t>Maryann "Toots" Buchanan</t>
  </si>
  <si>
    <t>AUX-28831</t>
  </si>
  <si>
    <t>Jennifer "Jenny" Posadas</t>
  </si>
  <si>
    <t>AUX-29351</t>
  </si>
  <si>
    <t xml:space="preserve">Jennifer "Peach" Ruizchang                     </t>
  </si>
  <si>
    <t>AUX-30468</t>
  </si>
  <si>
    <t>Lisa "Belle"Truax</t>
  </si>
  <si>
    <t>SAUX-1106</t>
  </si>
  <si>
    <t>Elianette "Roses" Robles</t>
  </si>
  <si>
    <t>AUX-11848</t>
  </si>
  <si>
    <t>Karen "Happy Hippie" Headrick</t>
  </si>
  <si>
    <t>Va CVMA®  Sanctioned Events</t>
  </si>
  <si>
    <t>CVMA®  Sanctioned Events</t>
  </si>
  <si>
    <t>Total Miles Logged</t>
  </si>
  <si>
    <t>Va C+AY1+C:AM+AY1+C:AM+AY1+C:AM+C:C:AX</t>
  </si>
  <si>
    <t xml:space="preserve">27-2 Bull Run III </t>
  </si>
  <si>
    <t>27-4 Blue Ridge Thunder</t>
  </si>
  <si>
    <t>27-7 2nd Annual Poker Run</t>
  </si>
  <si>
    <t xml:space="preserve">27-8 Poker Run  </t>
  </si>
  <si>
    <t>27-9 1st Annual Poker Run</t>
  </si>
  <si>
    <t>27-10 Poker Run Manassass VA</t>
  </si>
  <si>
    <t>27-11 Poker Run  23 Apr 22</t>
  </si>
  <si>
    <t xml:space="preserve">VA State Meeting </t>
  </si>
  <si>
    <r>
      <t>2024 CVMA</t>
    </r>
    <r>
      <rPr>
        <vertAlign val="superscript"/>
        <sz val="12"/>
        <color rgb="FF000000"/>
        <rFont val="Times New Roman"/>
        <family val="1"/>
      </rPr>
      <t>®</t>
    </r>
    <r>
      <rPr>
        <sz val="12"/>
        <color rgb="FF000000"/>
        <rFont val="Times New Roman"/>
        <family val="1"/>
      </rPr>
      <t xml:space="preserve">  Nationals</t>
    </r>
  </si>
  <si>
    <t>2024 Region 2 Regionals</t>
  </si>
  <si>
    <t>1/1/24 New Years Day Ride</t>
  </si>
  <si>
    <t>1/13/24 MD-40 Frozen Chrome Ride</t>
  </si>
  <si>
    <t>27-3 Chapter Ride 1/27/24 5&amp;Dime</t>
  </si>
  <si>
    <t xml:space="preserve">1/28/24 27-3 Sitter Barfoot Veteran Bingo Night </t>
  </si>
  <si>
    <t>3/14/24 Hey U Ride 27-3 BlackStone,VA.</t>
  </si>
  <si>
    <t>3/15/2024 27-3 Mobillity Works</t>
  </si>
  <si>
    <t>NC State Mtg. 23/3/24 Sanctioned Event 27-3</t>
  </si>
  <si>
    <t>3/23/23 Sitter Bar Foot VA.27-3 non sanctioned ride</t>
  </si>
  <si>
    <t>4/6/24 SC34-1 Sanctioned Event Spring Ride 27-3</t>
  </si>
  <si>
    <t>7 Apr-24 VA Chapter Officer Meeting</t>
  </si>
  <si>
    <t>8-Apr-24 VA 27-11 Chapter Meeting</t>
  </si>
  <si>
    <t>13-4-24 VA-27-11 Blue Ridge Riders Sanctioned</t>
  </si>
  <si>
    <t>4-14-24 VA 27-5 Chapter Mtg. Williamsburg,VA</t>
  </si>
  <si>
    <t>4-20-24 27-2 Chapter Mtg. Federicksburg LRRP</t>
  </si>
  <si>
    <t>4/20/2024 27-7-24 Dice Run Sanctioned Event</t>
  </si>
  <si>
    <t>4-27-24 NC15-11 Sanctioned  Event.</t>
  </si>
  <si>
    <t>4/28/24 Chapter 27-7 mtg. LRRP</t>
  </si>
  <si>
    <t>4-19-2024 27-1 Chapter mtg. (late entry)LRRP</t>
  </si>
  <si>
    <t>28-Apr-24  clelbration of life VFW Post 908</t>
  </si>
  <si>
    <t xml:space="preserve">4-May-24 27-8 Chpter Mtg. LRRP </t>
  </si>
  <si>
    <t>11-May-24 27-10  Sanctioned Event</t>
  </si>
  <si>
    <t>Sanctioned event18-May-24 27-1 Bayside Harley</t>
  </si>
  <si>
    <t>25-May Ride to the Wall Sanctioned Event</t>
  </si>
  <si>
    <t>30-May-24 SGM Paul Smals Arlington interment</t>
  </si>
  <si>
    <t>1-June-24  Bobbiejo VFW memorial Ride/Non Sanctioned Event</t>
  </si>
  <si>
    <t>2-June -24 Richmond Riders Dice Ride  Non-Sanctioned Event</t>
  </si>
  <si>
    <t>8-June-24 27- Sanctioned  Ride for Sierra Memorial.</t>
  </si>
  <si>
    <t>15-Jun-24 VA 27-1 Chapter mtg.LRRP In State</t>
  </si>
  <si>
    <t xml:space="preserve">21-June-24 CVMA Nationals Rochester Minnesota </t>
  </si>
  <si>
    <t>7-Jul-24 27-3 VBR ReCon Ride</t>
  </si>
  <si>
    <t>13-Jul-24 27-3 VBR Sanctioned Event</t>
  </si>
  <si>
    <t>20-Jul-24  Bull Run Manasses Sanctioned Event</t>
  </si>
  <si>
    <t>20-Jul-24 W.V. Sanctioned Event</t>
  </si>
  <si>
    <t>27th-Jul-24 VA 27-9 Sanctioned Event</t>
  </si>
  <si>
    <t>27th-Jul-24 PA22-10 LRRP/Sanctioned Event</t>
  </si>
  <si>
    <t xml:space="preserve">28-Jul-24 Sitter Bare-Foot Veterans\Home Bingo </t>
  </si>
  <si>
    <t>3-Aug-20 VA27-5 sanctioned ride Hampton, VA.</t>
  </si>
  <si>
    <t>4-August-24 VA-27-11 Chapter Mtg. LRRP</t>
  </si>
  <si>
    <t>13th-AUG-30 Ride to BlackStone, VA.</t>
  </si>
  <si>
    <t>10th-Aug-24 MD 40-3 Sanctioned Event</t>
  </si>
  <si>
    <t>17-Aug-24 27-4 Blue Ridge Thunder</t>
  </si>
  <si>
    <t>17-Aug-24 Georgia State  mtg.LRRP</t>
  </si>
  <si>
    <t>18-Aug-24 27-3 Ride and Dine</t>
  </si>
  <si>
    <t>10-Aug-24 MD 40-3 Sanctioned Event/LRRP</t>
  </si>
  <si>
    <t>7-Sept.24 Chapter Lunch, Farmville,VA.</t>
  </si>
  <si>
    <t>8-Sept.24  9-11 Memorial Ride 27-3</t>
  </si>
  <si>
    <t>14thSept.2024 CVMA15-6 Sanctioned  Benson, NC</t>
  </si>
  <si>
    <t>21st. Sept..24 State  Mtg.Williamsburg,VA</t>
  </si>
  <si>
    <t xml:space="preserve">5th Oct 24 VA 27-2 Sanctiooed event </t>
  </si>
  <si>
    <t xml:space="preserve">27th Oct.24 NC 15-9 Hurrane releif support </t>
  </si>
  <si>
    <t>1stNov.24 Tavern on the James</t>
  </si>
  <si>
    <t xml:space="preserve">9-Nov.2 24 Chesterfield County Veterns Day MC Rally </t>
  </si>
  <si>
    <t xml:space="preserve">24-Nov.24 Siiter Barfoot, Veterans Bingo </t>
  </si>
  <si>
    <t>7th-Dec-24  27-3 Prince George Xmass Parade</t>
  </si>
  <si>
    <t>14th Dec,2024 Wreaths Across America</t>
  </si>
  <si>
    <t>2015 RWP Mileage</t>
  </si>
  <si>
    <t>2016 RWP Mileage</t>
  </si>
  <si>
    <t>2017 RWP Mileage</t>
  </si>
  <si>
    <t>2018 RWP Mileage</t>
  </si>
  <si>
    <t>2019 RWP Mileage</t>
  </si>
  <si>
    <t>2020 RWP Mileage</t>
  </si>
  <si>
    <t>2021 RWP Mileage</t>
  </si>
  <si>
    <t>2022 RWP Mileage</t>
  </si>
  <si>
    <t>2023 RWP Mileage</t>
  </si>
  <si>
    <t>2024 RWP Mileage</t>
  </si>
  <si>
    <t>2014-2024</t>
  </si>
  <si>
    <t>DALE "Peacemaker" FATER</t>
  </si>
  <si>
    <t>David  "Spider" Goldfarb                          FM- 13094</t>
  </si>
  <si>
    <t>FM-13094</t>
  </si>
  <si>
    <t>Robert "Rallysport" Sloan</t>
  </si>
  <si>
    <t xml:space="preserve"> </t>
  </si>
  <si>
    <t>Joseph "Doclock" Lockerby</t>
  </si>
  <si>
    <t>FM-17622</t>
  </si>
  <si>
    <t>Roy "Wrongway " Barlow</t>
  </si>
  <si>
    <t>FM-18505</t>
  </si>
  <si>
    <t>Clint "Eastwood" Hornaday</t>
  </si>
  <si>
    <t>FM-20582</t>
  </si>
  <si>
    <t>Matthew "Warrior Chief" Anderson</t>
  </si>
  <si>
    <t>Shirley "Cougar" Anders</t>
  </si>
  <si>
    <t>x</t>
  </si>
  <si>
    <t>FM-25433</t>
  </si>
  <si>
    <t>FM-26803</t>
  </si>
  <si>
    <t>Sara " Morticia" Justus</t>
  </si>
  <si>
    <t>Kenan "Miklo" Millary</t>
  </si>
  <si>
    <t>FM-28889</t>
  </si>
  <si>
    <t>Ty "Squirrel" Seibert</t>
  </si>
  <si>
    <t>FM-30090</t>
  </si>
  <si>
    <t>David "T-Rex" Truax</t>
  </si>
  <si>
    <t>FM-30468</t>
  </si>
  <si>
    <t>Luis "Ghost" Ramosmartinez</t>
  </si>
  <si>
    <t>FM-33009</t>
  </si>
  <si>
    <t>Louis "Babalou" Johnston</t>
  </si>
  <si>
    <t>Crystal "Wild Thang" Fater</t>
  </si>
  <si>
    <t>Denise "Belle" Goldfarb</t>
  </si>
  <si>
    <t>AUX-13094</t>
  </si>
  <si>
    <t>Teri-Gene "Waffles" Conlin</t>
  </si>
  <si>
    <t>Becca "Sunny" Andrews</t>
  </si>
  <si>
    <t>AUX-23658</t>
  </si>
  <si>
    <t>Monica "Dimples" Burlock                        AUX-26286</t>
  </si>
  <si>
    <t>AUX-26286</t>
  </si>
  <si>
    <t>Jennifer "Peach" Ruizchang                      AUX-29351</t>
  </si>
  <si>
    <t>April "Nutz" Seibert                                         AUX-30090</t>
  </si>
  <si>
    <t>AUX-30090</t>
  </si>
  <si>
    <t>Maria "SALVI" Ramos</t>
  </si>
  <si>
    <t>AUX-33009</t>
  </si>
  <si>
    <t>Totals</t>
  </si>
  <si>
    <t>Road Captain</t>
  </si>
  <si>
    <t>TG/Sweep</t>
  </si>
  <si>
    <t>Event Name</t>
  </si>
  <si>
    <t>Date</t>
  </si>
  <si>
    <t xml:space="preserve">Number of Riders (Bikes) </t>
  </si>
  <si>
    <t>Total Mileage</t>
  </si>
  <si>
    <t>Incedent Free</t>
  </si>
  <si>
    <t>Incident</t>
  </si>
  <si>
    <t>Reaper</t>
  </si>
  <si>
    <t>StoneCold</t>
  </si>
  <si>
    <t xml:space="preserve"> First Ride of the New Year 2024</t>
  </si>
  <si>
    <t>Y</t>
  </si>
  <si>
    <t>RainMan</t>
  </si>
  <si>
    <t>MD 40 Frozen Chrome Sanctioned</t>
  </si>
  <si>
    <t>Grizzly</t>
  </si>
  <si>
    <t>Chapter Ride 27-3</t>
  </si>
  <si>
    <t>Grizzly/Reaper</t>
  </si>
  <si>
    <t>Reaper/Grizzly</t>
  </si>
  <si>
    <t>Hey U Ride to Blackstone, VA</t>
  </si>
  <si>
    <t>Yankee</t>
  </si>
  <si>
    <t>N/A Non pointed</t>
  </si>
  <si>
    <t>Mobility Works</t>
  </si>
  <si>
    <t>N/A Single Rider</t>
  </si>
  <si>
    <t>NC State Mtg. Sanctioned</t>
  </si>
  <si>
    <t>Single Chapter Attendee</t>
  </si>
  <si>
    <t>Warrior Chief</t>
  </si>
  <si>
    <t>Morticia</t>
  </si>
  <si>
    <t>Sitter Barfoot</t>
  </si>
  <si>
    <t>SC 34-1 Sanctioned  ride</t>
  </si>
  <si>
    <t>Irish</t>
  </si>
  <si>
    <t>SC  34-1 Sanctioned Ride</t>
  </si>
  <si>
    <t>RainMan/Reaper</t>
  </si>
  <si>
    <t>Reaper/WC</t>
  </si>
  <si>
    <t>VA 27-11 Chapter meeting</t>
  </si>
  <si>
    <t>Single rider No TG</t>
  </si>
  <si>
    <t>State Officer meeting Sanctioned</t>
  </si>
  <si>
    <t>y</t>
  </si>
  <si>
    <t>Single Rider to Sanctioned Mtg.</t>
  </si>
  <si>
    <t>VA  27-11 Sanctioned Event</t>
  </si>
  <si>
    <t>2 riders</t>
  </si>
  <si>
    <t>Rotor</t>
  </si>
  <si>
    <t>Bandit</t>
  </si>
  <si>
    <t>VA 27-5  Chapter Meeting</t>
  </si>
  <si>
    <t>3 guest riders</t>
  </si>
  <si>
    <t>VA 27-2Chapter Meeting Fredricksburg</t>
  </si>
  <si>
    <t>1 Guest Rider</t>
  </si>
  <si>
    <t>Reaper/Yankee</t>
  </si>
  <si>
    <t xml:space="preserve">VA 27-7 Dice Run </t>
  </si>
  <si>
    <t>1 guest Rider</t>
  </si>
  <si>
    <t>Eastwood</t>
  </si>
  <si>
    <t>Buckle</t>
  </si>
  <si>
    <t>VA27-3 Dice Run</t>
  </si>
  <si>
    <t>20-A[r-20</t>
  </si>
  <si>
    <t>Non Sanctioned Event</t>
  </si>
  <si>
    <t>VA Chapter 27-1 VA Beach LRRP</t>
  </si>
  <si>
    <t>LRRP Chapter Meeting</t>
  </si>
  <si>
    <t>Doc King</t>
  </si>
  <si>
    <t>NC 15-11 Sanctioned Event</t>
  </si>
  <si>
    <t>Sanctioned Event"LRRP Tri-State'</t>
  </si>
  <si>
    <t>Chapter Mtg 27-7</t>
  </si>
  <si>
    <t xml:space="preserve">Sanctioned Ride CHPT. Mtg. </t>
  </si>
  <si>
    <t>Rainman/ReaperTG</t>
  </si>
  <si>
    <t xml:space="preserve"> Chapter Mtg 27-8</t>
  </si>
  <si>
    <t>LRRP InnerState</t>
  </si>
  <si>
    <t>/ Doc TG</t>
  </si>
  <si>
    <t>Chapter Event  27-10</t>
  </si>
  <si>
    <t>Sanctioned Event</t>
  </si>
  <si>
    <t>Sanctioned Event 27-1</t>
  </si>
  <si>
    <t>T-Rex</t>
  </si>
  <si>
    <t>Ride to the Wall</t>
  </si>
  <si>
    <t>N/A</t>
  </si>
  <si>
    <t>SGM Paul Smalls Funeral Service</t>
  </si>
  <si>
    <t>30th-May-24</t>
  </si>
  <si>
    <t>Community Support "Richmond Riders"</t>
  </si>
  <si>
    <t>Non-Sanctioned Event</t>
  </si>
  <si>
    <t>J12</t>
  </si>
  <si>
    <t>Bobijo Memorial VFW</t>
  </si>
  <si>
    <t xml:space="preserve">Ride for Seirra Memorial Event                    </t>
  </si>
  <si>
    <t>Sanctioned Event /1 Caged</t>
  </si>
  <si>
    <t>VA 27-1 Chapter Mtg. LRRP</t>
  </si>
  <si>
    <t>Chapter Mtg. LRRP In State</t>
  </si>
  <si>
    <t>RainMain</t>
  </si>
  <si>
    <t>CVMA National Mtg. Rochester Minn.</t>
  </si>
  <si>
    <t>1000 FTM/Nat. IB Sore Saddle</t>
  </si>
  <si>
    <t>VBR ReCon</t>
  </si>
  <si>
    <t>VBR</t>
  </si>
  <si>
    <t>WV 37-3 Sanctioned, LRRP</t>
  </si>
  <si>
    <t>20th-Jul-24</t>
  </si>
  <si>
    <t>LRRP 3 Inner state awarded Mi.</t>
  </si>
  <si>
    <t xml:space="preserve">VA 27-2  Bull Run III     </t>
  </si>
  <si>
    <t>LRRP 3 Tri-State awarded Mi.</t>
  </si>
  <si>
    <t>VA 27-9 Sanctioned Event, LRRP</t>
  </si>
  <si>
    <t>27th-Jul-24</t>
  </si>
  <si>
    <t>LRRP Inner State</t>
  </si>
  <si>
    <t>J12/Warrior Chief</t>
  </si>
  <si>
    <t>VA  27-9 Sanctioned Event, Non LRRP</t>
  </si>
  <si>
    <t>Sanctioned Event.</t>
  </si>
  <si>
    <t xml:space="preserve">RainMan </t>
  </si>
  <si>
    <t xml:space="preserve">PA 22-10 Sanctioned Event, LRRP </t>
  </si>
  <si>
    <t>LRRP Tri-State</t>
  </si>
  <si>
    <t>Grizzley</t>
  </si>
  <si>
    <t>VA 27-5 Sactioned Event</t>
  </si>
  <si>
    <t>Aug-3rd-24</t>
  </si>
  <si>
    <t>8th-Aug-24</t>
  </si>
  <si>
    <t>PJ</t>
  </si>
  <si>
    <t>MD-40-3 Sanctioned Ride</t>
  </si>
  <si>
    <t>10th-Aug-24</t>
  </si>
  <si>
    <t>Assination RunEvent</t>
  </si>
  <si>
    <t>Hey You Ride</t>
  </si>
  <si>
    <t>12th-Aug-24</t>
  </si>
  <si>
    <t>BlackStone Lunch Ride</t>
  </si>
  <si>
    <t>JJ12</t>
  </si>
  <si>
    <t>VA 27-4 Blue RidgeThunder</t>
  </si>
  <si>
    <t>17th-Aug-24</t>
  </si>
  <si>
    <t>Sanctioned event</t>
  </si>
  <si>
    <t>RainMan/Irish</t>
  </si>
  <si>
    <t>Georgia State Mtg.</t>
  </si>
  <si>
    <t>LRRP</t>
  </si>
  <si>
    <t>Rotor/TerriBean</t>
  </si>
  <si>
    <t>MD 40-3 Sanctioned Event</t>
  </si>
  <si>
    <t>27-3 Lunch Farmville.VA.</t>
  </si>
  <si>
    <t>7th Sept-24</t>
  </si>
  <si>
    <t>Chapter Lunch Ride</t>
  </si>
  <si>
    <t>Hooker</t>
  </si>
  <si>
    <t>27-3  911 Memorial Ride</t>
  </si>
  <si>
    <t>8th-Sept-24</t>
  </si>
  <si>
    <t>9-11 Memorial Ride</t>
  </si>
  <si>
    <t>NC 15-1 Sanctioned ride</t>
  </si>
  <si>
    <t>14th Sept.24</t>
  </si>
  <si>
    <t>Benson, NC 911</t>
  </si>
  <si>
    <t>RainMam</t>
  </si>
  <si>
    <t>State Meetiing Sanction</t>
  </si>
  <si>
    <t>18th Sept.24</t>
  </si>
  <si>
    <t>state meetng williamsburg .</t>
  </si>
  <si>
    <t>VA 27-8 Manasses Sanctioned</t>
  </si>
  <si>
    <t>10th-Oct.24</t>
  </si>
  <si>
    <t>Chesterfield Veteran's MC Ralley</t>
  </si>
  <si>
    <t>10th-Nov.-24</t>
  </si>
  <si>
    <t>Non Sanctioned Event.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</si>
</sst>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/dd/yy"/>
    <numFmt numFmtId="165" formatCode="[$-409]d\-mmm\-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Calibri"/>
      <family val="2"/>
    </font>
    <font>
      <b/>
      <sz val="12"/>
      <name val="Times New Roman"/>
      <family val="1"/>
    </font>
    <font>
      <vertAlign val="superscript"/>
      <sz val="12"/>
      <color rgb="FF000000"/>
      <name val="Times New Roman"/>
      <family val="1"/>
    </font>
    <font>
      <sz val="14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</font>
    <font>
      <sz val="10"/>
      <name val="Arial"/>
      <family val="2"/>
    </font>
    <font>
      <sz val="12"/>
      <color rgb="FF222222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sz val="11"/>
      <color rgb="FF000000"/>
      <name val="Calibri"/>
      <family val="2"/>
      <scheme val="minor"/>
    </font>
    <font>
      <u/>
      <sz val="12"/>
      <color rgb="FF000000"/>
      <name val="Times New Roman"/>
      <family val="1"/>
    </font>
    <font>
      <sz val="12"/>
      <color rgb="FFFF0000"/>
      <name val="Times New Roman"/>
      <family val="1"/>
    </font>
    <font>
      <sz val="12"/>
      <color theme="2"/>
      <name val="Times New Roman"/>
      <family val="1"/>
    </font>
    <font>
      <sz val="11"/>
      <color rgb="FF00B0F0"/>
      <name val="Calibri"/>
      <family val="2"/>
    </font>
    <font>
      <sz val="12"/>
      <color rgb="FF00B0F0"/>
      <name val="Times New Roman"/>
      <family val="1"/>
    </font>
    <font>
      <sz val="12"/>
      <color rgb="FFC00000"/>
      <name val="Times New Roman"/>
      <family val="1"/>
    </font>
  </fonts>
  <fills count="2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EEECE1"/>
        <bgColor rgb="FFEEECE1"/>
      </patternFill>
    </fill>
    <fill>
      <patternFill patternType="solid">
        <fgColor rgb="FF4BACC6"/>
        <bgColor indexed="64"/>
      </patternFill>
    </fill>
    <fill>
      <patternFill patternType="solid">
        <fgColor rgb="FF4BACC6"/>
        <bgColor rgb="FF4BACC6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rgb="FF4BACC6"/>
        <bgColor rgb="FFEEECE1"/>
      </patternFill>
    </fill>
    <fill>
      <patternFill patternType="solid">
        <fgColor theme="5" tint="0.59999389629810485"/>
        <bgColor rgb="FFFFFF00"/>
      </patternFill>
    </fill>
    <fill>
      <patternFill patternType="solid">
        <fgColor theme="9" tint="0.59999389629810485"/>
        <bgColor rgb="FF92D050"/>
      </patternFill>
    </fill>
    <fill>
      <patternFill patternType="solid">
        <fgColor theme="7" tint="0.59999389629810485"/>
        <bgColor rgb="FF92D050"/>
      </patternFill>
    </fill>
    <fill>
      <patternFill patternType="solid">
        <fgColor theme="4" tint="0.59999389629810485"/>
        <bgColor rgb="FF92D050"/>
      </patternFill>
    </fill>
    <fill>
      <patternFill patternType="solid">
        <fgColor theme="6" tint="0.59999389629810485"/>
        <bgColor rgb="FF92D050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rgb="FF9BBB59"/>
      </patternFill>
    </fill>
    <fill>
      <patternFill patternType="solid">
        <fgColor theme="0"/>
        <bgColor rgb="FFFBD4B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10" fillId="0" borderId="0" applyNumberFormat="0" applyFill="0" applyBorder="0" applyAlignment="0" applyProtection="0"/>
    <xf numFmtId="0" fontId="11" fillId="0" borderId="0"/>
  </cellStyleXfs>
  <cellXfs count="338">
    <xf numFmtId="0" fontId="0" fillId="0" borderId="0" xfId="0"/>
    <xf numFmtId="0" fontId="5" fillId="0" borderId="0" xfId="0" applyFont="1"/>
    <xf numFmtId="0" fontId="3" fillId="0" borderId="14" xfId="0" applyFont="1" applyBorder="1" applyAlignment="1">
      <alignment horizontal="right"/>
    </xf>
    <xf numFmtId="0" fontId="3" fillId="0" borderId="14" xfId="0" applyFont="1" applyBorder="1"/>
    <xf numFmtId="0" fontId="2" fillId="0" borderId="14" xfId="0" applyFont="1" applyBorder="1"/>
    <xf numFmtId="0" fontId="2" fillId="7" borderId="14" xfId="0" applyFont="1" applyFill="1" applyBorder="1"/>
    <xf numFmtId="0" fontId="3" fillId="0" borderId="0" xfId="0" applyFont="1"/>
    <xf numFmtId="0" fontId="3" fillId="7" borderId="0" xfId="0" applyFont="1" applyFill="1"/>
    <xf numFmtId="0" fontId="3" fillId="6" borderId="15" xfId="0" applyFont="1" applyFill="1" applyBorder="1"/>
    <xf numFmtId="0" fontId="3" fillId="7" borderId="0" xfId="0" applyFont="1" applyFill="1" applyAlignment="1">
      <alignment horizontal="left"/>
    </xf>
    <xf numFmtId="0" fontId="3" fillId="7" borderId="14" xfId="0" applyFont="1" applyFill="1" applyBorder="1" applyAlignment="1">
      <alignment horizontal="right"/>
    </xf>
    <xf numFmtId="0" fontId="3" fillId="7" borderId="14" xfId="0" applyFont="1" applyFill="1" applyBorder="1"/>
    <xf numFmtId="0" fontId="3" fillId="7" borderId="18" xfId="0" applyFont="1" applyFill="1" applyBorder="1"/>
    <xf numFmtId="0" fontId="3" fillId="7" borderId="15" xfId="0" applyFont="1" applyFill="1" applyBorder="1"/>
    <xf numFmtId="0" fontId="2" fillId="7" borderId="19" xfId="0" applyFont="1" applyFill="1" applyBorder="1"/>
    <xf numFmtId="0" fontId="3" fillId="7" borderId="22" xfId="0" applyFont="1" applyFill="1" applyBorder="1"/>
    <xf numFmtId="0" fontId="3" fillId="7" borderId="23" xfId="0" applyFont="1" applyFill="1" applyBorder="1"/>
    <xf numFmtId="0" fontId="2" fillId="16" borderId="19" xfId="0" applyFont="1" applyFill="1" applyBorder="1"/>
    <xf numFmtId="164" fontId="3" fillId="0" borderId="14" xfId="0" applyNumberFormat="1" applyFont="1" applyBorder="1"/>
    <xf numFmtId="0" fontId="3" fillId="0" borderId="14" xfId="0" applyFont="1" applyBorder="1" applyAlignment="1">
      <alignment horizontal="center"/>
    </xf>
    <xf numFmtId="0" fontId="3" fillId="7" borderId="19" xfId="0" applyFont="1" applyFill="1" applyBorder="1"/>
    <xf numFmtId="0" fontId="3" fillId="17" borderId="14" xfId="0" applyFont="1" applyFill="1" applyBorder="1"/>
    <xf numFmtId="0" fontId="3" fillId="6" borderId="19" xfId="0" applyFont="1" applyFill="1" applyBorder="1"/>
    <xf numFmtId="9" fontId="3" fillId="6" borderId="15" xfId="1" applyFont="1" applyFill="1" applyBorder="1"/>
    <xf numFmtId="0" fontId="3" fillId="16" borderId="19" xfId="0" applyFont="1" applyFill="1" applyBorder="1"/>
    <xf numFmtId="0" fontId="3" fillId="18" borderId="0" xfId="0" applyFont="1" applyFill="1"/>
    <xf numFmtId="0" fontId="3" fillId="7" borderId="16" xfId="0" applyFont="1" applyFill="1" applyBorder="1"/>
    <xf numFmtId="0" fontId="3" fillId="7" borderId="17" xfId="0" applyFont="1" applyFill="1" applyBorder="1"/>
    <xf numFmtId="0" fontId="2" fillId="16" borderId="14" xfId="0" applyFont="1" applyFill="1" applyBorder="1"/>
    <xf numFmtId="0" fontId="3" fillId="20" borderId="15" xfId="0" applyFont="1" applyFill="1" applyBorder="1"/>
    <xf numFmtId="0" fontId="3" fillId="0" borderId="14" xfId="0" applyFont="1" applyBorder="1" applyAlignment="1">
      <alignment horizontal="left"/>
    </xf>
    <xf numFmtId="0" fontId="2" fillId="20" borderId="14" xfId="0" applyFont="1" applyFill="1" applyBorder="1"/>
    <xf numFmtId="0" fontId="2" fillId="20" borderId="15" xfId="0" applyFont="1" applyFill="1" applyBorder="1"/>
    <xf numFmtId="0" fontId="2" fillId="7" borderId="15" xfId="0" applyFont="1" applyFill="1" applyBorder="1"/>
    <xf numFmtId="0" fontId="2" fillId="20" borderId="29" xfId="0" applyFont="1" applyFill="1" applyBorder="1"/>
    <xf numFmtId="0" fontId="2" fillId="16" borderId="29" xfId="0" applyFont="1" applyFill="1" applyBorder="1"/>
    <xf numFmtId="0" fontId="2" fillId="0" borderId="0" xfId="0" applyFont="1"/>
    <xf numFmtId="0" fontId="5" fillId="7" borderId="0" xfId="0" applyFont="1" applyFill="1"/>
    <xf numFmtId="0" fontId="3" fillId="21" borderId="35" xfId="0" applyFont="1" applyFill="1" applyBorder="1"/>
    <xf numFmtId="0" fontId="15" fillId="7" borderId="11" xfId="0" applyFont="1" applyFill="1" applyBorder="1" applyAlignment="1">
      <alignment horizontal="center"/>
    </xf>
    <xf numFmtId="0" fontId="15" fillId="7" borderId="10" xfId="0" applyFont="1" applyFill="1" applyBorder="1" applyAlignment="1">
      <alignment horizontal="center"/>
    </xf>
    <xf numFmtId="0" fontId="15" fillId="7" borderId="2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46" xfId="0" applyFont="1" applyFill="1" applyBorder="1" applyAlignment="1">
      <alignment horizontal="center"/>
    </xf>
    <xf numFmtId="0" fontId="3" fillId="7" borderId="47" xfId="0" applyFont="1" applyFill="1" applyBorder="1" applyAlignment="1">
      <alignment horizontal="center"/>
    </xf>
    <xf numFmtId="0" fontId="3" fillId="7" borderId="55" xfId="0" applyFont="1" applyFill="1" applyBorder="1" applyAlignment="1">
      <alignment horizontal="left"/>
    </xf>
    <xf numFmtId="165" fontId="3" fillId="7" borderId="27" xfId="0" applyNumberFormat="1" applyFont="1" applyFill="1" applyBorder="1" applyAlignment="1">
      <alignment horizontal="center" vertical="top"/>
    </xf>
    <xf numFmtId="165" fontId="3" fillId="7" borderId="12" xfId="0" applyNumberFormat="1" applyFont="1" applyFill="1" applyBorder="1" applyAlignment="1">
      <alignment horizontal="center" vertical="top"/>
    </xf>
    <xf numFmtId="0" fontId="3" fillId="7" borderId="13" xfId="0" applyFont="1" applyFill="1" applyBorder="1" applyAlignment="1">
      <alignment horizontal="center" vertical="top"/>
    </xf>
    <xf numFmtId="0" fontId="3" fillId="7" borderId="56" xfId="0" applyFont="1" applyFill="1" applyBorder="1" applyAlignment="1">
      <alignment horizontal="center"/>
    </xf>
    <xf numFmtId="0" fontId="3" fillId="7" borderId="57" xfId="0" applyFont="1" applyFill="1" applyBorder="1" applyAlignment="1">
      <alignment horizontal="center"/>
    </xf>
    <xf numFmtId="0" fontId="3" fillId="7" borderId="58" xfId="0" applyFont="1" applyFill="1" applyBorder="1"/>
    <xf numFmtId="165" fontId="3" fillId="7" borderId="59" xfId="0" applyNumberFormat="1" applyFont="1" applyFill="1" applyBorder="1" applyAlignment="1">
      <alignment horizontal="center" vertical="top"/>
    </xf>
    <xf numFmtId="165" fontId="3" fillId="7" borderId="60" xfId="0" applyNumberFormat="1" applyFont="1" applyFill="1" applyBorder="1" applyAlignment="1">
      <alignment horizontal="center" vertical="top"/>
    </xf>
    <xf numFmtId="165" fontId="3" fillId="7" borderId="55" xfId="0" applyNumberFormat="1" applyFont="1" applyFill="1" applyBorder="1" applyAlignment="1">
      <alignment horizontal="center" vertical="top"/>
    </xf>
    <xf numFmtId="165" fontId="3" fillId="7" borderId="14" xfId="0" applyNumberFormat="1" applyFont="1" applyFill="1" applyBorder="1" applyAlignment="1">
      <alignment horizontal="center" vertical="top"/>
    </xf>
    <xf numFmtId="165" fontId="3" fillId="7" borderId="61" xfId="0" applyNumberFormat="1" applyFont="1" applyFill="1" applyBorder="1" applyAlignment="1">
      <alignment horizontal="center" vertical="top"/>
    </xf>
    <xf numFmtId="165" fontId="3" fillId="7" borderId="62" xfId="0" applyNumberFormat="1" applyFont="1" applyFill="1" applyBorder="1" applyAlignment="1">
      <alignment horizontal="center" vertical="top"/>
    </xf>
    <xf numFmtId="165" fontId="3" fillId="7" borderId="18" xfId="0" applyNumberFormat="1" applyFont="1" applyFill="1" applyBorder="1" applyAlignment="1">
      <alignment horizontal="center" vertical="top"/>
    </xf>
    <xf numFmtId="165" fontId="3" fillId="7" borderId="23" xfId="0" applyNumberFormat="1" applyFont="1" applyFill="1" applyBorder="1" applyAlignment="1">
      <alignment horizontal="center" vertical="top"/>
    </xf>
    <xf numFmtId="165" fontId="3" fillId="7" borderId="22" xfId="0" applyNumberFormat="1" applyFont="1" applyFill="1" applyBorder="1" applyAlignment="1">
      <alignment horizontal="center" vertical="top"/>
    </xf>
    <xf numFmtId="0" fontId="3" fillId="7" borderId="21" xfId="0" applyFont="1" applyFill="1" applyBorder="1" applyAlignment="1">
      <alignment horizontal="center" vertical="top"/>
    </xf>
    <xf numFmtId="0" fontId="3" fillId="7" borderId="7" xfId="0" applyFont="1" applyFill="1" applyBorder="1" applyAlignment="1">
      <alignment horizontal="center"/>
    </xf>
    <xf numFmtId="165" fontId="3" fillId="7" borderId="63" xfId="0" applyNumberFormat="1" applyFont="1" applyFill="1" applyBorder="1" applyAlignment="1">
      <alignment horizontal="center" vertical="top"/>
    </xf>
    <xf numFmtId="165" fontId="3" fillId="7" borderId="64" xfId="0" applyNumberFormat="1" applyFont="1" applyFill="1" applyBorder="1" applyAlignment="1">
      <alignment horizontal="center" vertical="top"/>
    </xf>
    <xf numFmtId="165" fontId="3" fillId="7" borderId="30" xfId="0" applyNumberFormat="1" applyFont="1" applyFill="1" applyBorder="1" applyAlignment="1">
      <alignment horizontal="center" vertical="top"/>
    </xf>
    <xf numFmtId="165" fontId="3" fillId="7" borderId="65" xfId="0" applyNumberFormat="1" applyFont="1" applyFill="1" applyBorder="1" applyAlignment="1">
      <alignment horizontal="center" vertical="top"/>
    </xf>
    <xf numFmtId="165" fontId="3" fillId="7" borderId="66" xfId="0" applyNumberFormat="1" applyFont="1" applyFill="1" applyBorder="1" applyAlignment="1">
      <alignment horizontal="center" vertical="top"/>
    </xf>
    <xf numFmtId="0" fontId="3" fillId="7" borderId="0" xfId="0" applyFont="1" applyFill="1" applyAlignment="1">
      <alignment horizontal="center"/>
    </xf>
    <xf numFmtId="0" fontId="3" fillId="7" borderId="14" xfId="0" applyFont="1" applyFill="1" applyBorder="1" applyAlignment="1">
      <alignment horizontal="center"/>
    </xf>
    <xf numFmtId="165" fontId="3" fillId="7" borderId="0" xfId="0" applyNumberFormat="1" applyFont="1" applyFill="1" applyAlignment="1">
      <alignment horizontal="center" vertical="top"/>
    </xf>
    <xf numFmtId="165" fontId="3" fillId="7" borderId="67" xfId="0" applyNumberFormat="1" applyFont="1" applyFill="1" applyBorder="1" applyAlignment="1">
      <alignment horizontal="center" vertical="top"/>
    </xf>
    <xf numFmtId="165" fontId="3" fillId="7" borderId="29" xfId="0" applyNumberFormat="1" applyFont="1" applyFill="1" applyBorder="1" applyAlignment="1">
      <alignment horizontal="center" vertical="top"/>
    </xf>
    <xf numFmtId="165" fontId="3" fillId="7" borderId="16" xfId="0" applyNumberFormat="1" applyFont="1" applyFill="1" applyBorder="1" applyAlignment="1">
      <alignment horizontal="center" vertical="top"/>
    </xf>
    <xf numFmtId="0" fontId="3" fillId="7" borderId="14" xfId="0" applyFont="1" applyFill="1" applyBorder="1" applyAlignment="1">
      <alignment horizontal="left"/>
    </xf>
    <xf numFmtId="0" fontId="3" fillId="7" borderId="17" xfId="0" applyFont="1" applyFill="1" applyBorder="1" applyAlignment="1">
      <alignment horizontal="center"/>
    </xf>
    <xf numFmtId="165" fontId="3" fillId="7" borderId="68" xfId="0" applyNumberFormat="1" applyFont="1" applyFill="1" applyBorder="1" applyAlignment="1">
      <alignment horizontal="center" vertical="top"/>
    </xf>
    <xf numFmtId="165" fontId="3" fillId="7" borderId="70" xfId="0" applyNumberFormat="1" applyFont="1" applyFill="1" applyBorder="1" applyAlignment="1">
      <alignment horizontal="center" vertical="top"/>
    </xf>
    <xf numFmtId="165" fontId="3" fillId="7" borderId="71" xfId="0" applyNumberFormat="1" applyFont="1" applyFill="1" applyBorder="1" applyAlignment="1">
      <alignment horizontal="center" vertical="top"/>
    </xf>
    <xf numFmtId="165" fontId="3" fillId="7" borderId="17" xfId="0" applyNumberFormat="1" applyFont="1" applyFill="1" applyBorder="1" applyAlignment="1">
      <alignment horizontal="center" vertical="top"/>
    </xf>
    <xf numFmtId="0" fontId="3" fillId="7" borderId="23" xfId="0" applyFont="1" applyFill="1" applyBorder="1" applyAlignment="1">
      <alignment horizontal="center" vertical="top"/>
    </xf>
    <xf numFmtId="0" fontId="3" fillId="7" borderId="22" xfId="0" applyFont="1" applyFill="1" applyBorder="1" applyAlignment="1">
      <alignment horizontal="center" vertical="top"/>
    </xf>
    <xf numFmtId="165" fontId="3" fillId="7" borderId="56" xfId="0" applyNumberFormat="1" applyFont="1" applyFill="1" applyBorder="1" applyAlignment="1">
      <alignment horizontal="center" vertical="top"/>
    </xf>
    <xf numFmtId="165" fontId="3" fillId="7" borderId="57" xfId="0" applyNumberFormat="1" applyFont="1" applyFill="1" applyBorder="1" applyAlignment="1">
      <alignment horizontal="center" vertical="top"/>
    </xf>
    <xf numFmtId="165" fontId="3" fillId="7" borderId="72" xfId="0" applyNumberFormat="1" applyFont="1" applyFill="1" applyBorder="1" applyAlignment="1">
      <alignment horizontal="center" vertical="top"/>
    </xf>
    <xf numFmtId="165" fontId="3" fillId="7" borderId="5" xfId="0" applyNumberFormat="1" applyFont="1" applyFill="1" applyBorder="1" applyAlignment="1">
      <alignment horizontal="center" vertical="top"/>
    </xf>
    <xf numFmtId="165" fontId="3" fillId="7" borderId="73" xfId="0" applyNumberFormat="1" applyFont="1" applyFill="1" applyBorder="1" applyAlignment="1">
      <alignment horizontal="center" vertical="top"/>
    </xf>
    <xf numFmtId="165" fontId="3" fillId="7" borderId="74" xfId="0" applyNumberFormat="1" applyFont="1" applyFill="1" applyBorder="1" applyAlignment="1">
      <alignment horizontal="center" vertical="top"/>
    </xf>
    <xf numFmtId="165" fontId="3" fillId="7" borderId="25" xfId="0" applyNumberFormat="1" applyFont="1" applyFill="1" applyBorder="1" applyAlignment="1">
      <alignment horizontal="center" vertical="top"/>
    </xf>
    <xf numFmtId="15" fontId="3" fillId="7" borderId="60" xfId="0" applyNumberFormat="1" applyFont="1" applyFill="1" applyBorder="1"/>
    <xf numFmtId="0" fontId="2" fillId="7" borderId="55" xfId="0" applyFont="1" applyFill="1" applyBorder="1"/>
    <xf numFmtId="0" fontId="9" fillId="7" borderId="14" xfId="0" applyFont="1" applyFill="1" applyBorder="1"/>
    <xf numFmtId="15" fontId="3" fillId="7" borderId="75" xfId="0" applyNumberFormat="1" applyFont="1" applyFill="1" applyBorder="1" applyAlignment="1">
      <alignment horizontal="left" vertical="center"/>
    </xf>
    <xf numFmtId="0" fontId="2" fillId="7" borderId="76" xfId="0" applyFont="1" applyFill="1" applyBorder="1"/>
    <xf numFmtId="0" fontId="3" fillId="7" borderId="77" xfId="0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3" fillId="7" borderId="78" xfId="0" applyFont="1" applyFill="1" applyBorder="1"/>
    <xf numFmtId="165" fontId="3" fillId="7" borderId="79" xfId="0" applyNumberFormat="1" applyFont="1" applyFill="1" applyBorder="1" applyAlignment="1">
      <alignment horizontal="center" vertical="top"/>
    </xf>
    <xf numFmtId="165" fontId="3" fillId="7" borderId="75" xfId="0" applyNumberFormat="1" applyFont="1" applyFill="1" applyBorder="1" applyAlignment="1">
      <alignment horizontal="center" vertical="top"/>
    </xf>
    <xf numFmtId="165" fontId="3" fillId="7" borderId="76" xfId="0" applyNumberFormat="1" applyFont="1" applyFill="1" applyBorder="1" applyAlignment="1">
      <alignment horizontal="center" vertical="top"/>
    </xf>
    <xf numFmtId="165" fontId="3" fillId="7" borderId="80" xfId="0" applyNumberFormat="1" applyFont="1" applyFill="1" applyBorder="1" applyAlignment="1">
      <alignment horizontal="center" vertical="top"/>
    </xf>
    <xf numFmtId="165" fontId="3" fillId="7" borderId="81" xfId="0" applyNumberFormat="1" applyFont="1" applyFill="1" applyBorder="1" applyAlignment="1">
      <alignment horizontal="center" vertical="top"/>
    </xf>
    <xf numFmtId="15" fontId="3" fillId="7" borderId="60" xfId="0" applyNumberFormat="1" applyFont="1" applyFill="1" applyBorder="1" applyAlignment="1">
      <alignment horizontal="left" vertical="center"/>
    </xf>
    <xf numFmtId="0" fontId="2" fillId="7" borderId="29" xfId="0" applyFont="1" applyFill="1" applyBorder="1"/>
    <xf numFmtId="165" fontId="3" fillId="7" borderId="15" xfId="0" applyNumberFormat="1" applyFont="1" applyFill="1" applyBorder="1" applyAlignment="1">
      <alignment horizontal="center" vertical="top"/>
    </xf>
    <xf numFmtId="165" fontId="3" fillId="7" borderId="19" xfId="0" applyNumberFormat="1" applyFont="1" applyFill="1" applyBorder="1" applyAlignment="1">
      <alignment horizontal="center" vertical="top"/>
    </xf>
    <xf numFmtId="0" fontId="3" fillId="7" borderId="71" xfId="0" applyFont="1" applyFill="1" applyBorder="1"/>
    <xf numFmtId="0" fontId="2" fillId="7" borderId="14" xfId="3" applyFont="1" applyFill="1" applyBorder="1"/>
    <xf numFmtId="165" fontId="3" fillId="7" borderId="24" xfId="0" applyNumberFormat="1" applyFont="1" applyFill="1" applyBorder="1" applyAlignment="1">
      <alignment horizontal="center" vertical="top"/>
    </xf>
    <xf numFmtId="0" fontId="2" fillId="7" borderId="30" xfId="0" applyFont="1" applyFill="1" applyBorder="1"/>
    <xf numFmtId="0" fontId="2" fillId="7" borderId="29" xfId="3" applyFont="1" applyFill="1" applyBorder="1"/>
    <xf numFmtId="0" fontId="3" fillId="7" borderId="68" xfId="0" applyFont="1" applyFill="1" applyBorder="1" applyAlignment="1">
      <alignment horizontal="center"/>
    </xf>
    <xf numFmtId="0" fontId="3" fillId="7" borderId="30" xfId="0" applyFont="1" applyFill="1" applyBorder="1" applyAlignment="1">
      <alignment horizontal="center"/>
    </xf>
    <xf numFmtId="0" fontId="2" fillId="7" borderId="15" xfId="3" applyFont="1" applyFill="1" applyBorder="1"/>
    <xf numFmtId="0" fontId="3" fillId="7" borderId="15" xfId="0" applyFont="1" applyFill="1" applyBorder="1" applyAlignment="1">
      <alignment horizontal="left"/>
    </xf>
    <xf numFmtId="0" fontId="2" fillId="16" borderId="15" xfId="0" applyFont="1" applyFill="1" applyBorder="1"/>
    <xf numFmtId="0" fontId="2" fillId="7" borderId="28" xfId="3" quotePrefix="1" applyFont="1" applyFill="1" applyBorder="1"/>
    <xf numFmtId="0" fontId="2" fillId="7" borderId="0" xfId="0" applyFont="1" applyFill="1"/>
    <xf numFmtId="0" fontId="2" fillId="16" borderId="28" xfId="3" quotePrefix="1" applyFont="1" applyFill="1" applyBorder="1"/>
    <xf numFmtId="0" fontId="3" fillId="7" borderId="26" xfId="0" applyFont="1" applyFill="1" applyBorder="1" applyAlignment="1">
      <alignment horizontal="center"/>
    </xf>
    <xf numFmtId="0" fontId="3" fillId="7" borderId="5" xfId="0" applyFont="1" applyFill="1" applyBorder="1" applyAlignment="1">
      <alignment horizontal="center"/>
    </xf>
    <xf numFmtId="15" fontId="3" fillId="7" borderId="30" xfId="4" applyNumberFormat="1" applyFont="1" applyFill="1" applyBorder="1" applyAlignment="1">
      <alignment horizontal="left" vertical="center"/>
    </xf>
    <xf numFmtId="0" fontId="3" fillId="7" borderId="29" xfId="0" applyFont="1" applyFill="1" applyBorder="1"/>
    <xf numFmtId="165" fontId="3" fillId="7" borderId="82" xfId="0" applyNumberFormat="1" applyFont="1" applyFill="1" applyBorder="1" applyAlignment="1">
      <alignment horizontal="center" vertical="top"/>
    </xf>
    <xf numFmtId="0" fontId="3" fillId="7" borderId="83" xfId="0" applyFont="1" applyFill="1" applyBorder="1" applyAlignment="1">
      <alignment horizontal="center" vertical="top"/>
    </xf>
    <xf numFmtId="15" fontId="3" fillId="7" borderId="68" xfId="4" applyNumberFormat="1" applyFont="1" applyFill="1" applyBorder="1" applyAlignment="1">
      <alignment horizontal="center" vertical="center"/>
    </xf>
    <xf numFmtId="15" fontId="3" fillId="7" borderId="30" xfId="4" applyNumberFormat="1" applyFont="1" applyFill="1" applyBorder="1" applyAlignment="1">
      <alignment horizontal="center" vertical="center"/>
    </xf>
    <xf numFmtId="165" fontId="3" fillId="7" borderId="68" xfId="4" applyNumberFormat="1" applyFont="1" applyFill="1" applyBorder="1" applyAlignment="1">
      <alignment horizontal="center" vertical="top"/>
    </xf>
    <xf numFmtId="165" fontId="3" fillId="7" borderId="30" xfId="4" applyNumberFormat="1" applyFont="1" applyFill="1" applyBorder="1" applyAlignment="1">
      <alignment horizontal="center" vertical="top"/>
    </xf>
    <xf numFmtId="165" fontId="3" fillId="7" borderId="55" xfId="4" applyNumberFormat="1" applyFont="1" applyFill="1" applyBorder="1" applyAlignment="1">
      <alignment horizontal="center" vertical="top"/>
    </xf>
    <xf numFmtId="165" fontId="3" fillId="7" borderId="62" xfId="4" applyNumberFormat="1" applyFont="1" applyFill="1" applyBorder="1" applyAlignment="1">
      <alignment horizontal="center" vertical="top"/>
    </xf>
    <xf numFmtId="165" fontId="3" fillId="7" borderId="18" xfId="4" applyNumberFormat="1" applyFont="1" applyFill="1" applyBorder="1" applyAlignment="1">
      <alignment horizontal="center" vertical="top"/>
    </xf>
    <xf numFmtId="15" fontId="3" fillId="7" borderId="17" xfId="4" applyNumberFormat="1" applyFont="1" applyFill="1" applyBorder="1" applyAlignment="1">
      <alignment horizontal="center" vertical="center"/>
    </xf>
    <xf numFmtId="15" fontId="3" fillId="7" borderId="14" xfId="4" applyNumberFormat="1" applyFont="1" applyFill="1" applyBorder="1" applyAlignment="1">
      <alignment horizontal="center" vertical="center"/>
    </xf>
    <xf numFmtId="15" fontId="3" fillId="7" borderId="14" xfId="4" applyNumberFormat="1" applyFont="1" applyFill="1" applyBorder="1" applyAlignment="1">
      <alignment horizontal="left" vertical="center"/>
    </xf>
    <xf numFmtId="165" fontId="3" fillId="7" borderId="17" xfId="4" applyNumberFormat="1" applyFont="1" applyFill="1" applyBorder="1" applyAlignment="1">
      <alignment horizontal="center" vertical="top"/>
    </xf>
    <xf numFmtId="165" fontId="3" fillId="7" borderId="14" xfId="4" applyNumberFormat="1" applyFont="1" applyFill="1" applyBorder="1" applyAlignment="1">
      <alignment horizontal="center" vertical="top"/>
    </xf>
    <xf numFmtId="15" fontId="3" fillId="7" borderId="26" xfId="4" applyNumberFormat="1" applyFont="1" applyFill="1" applyBorder="1" applyAlignment="1">
      <alignment horizontal="center" vertical="center"/>
    </xf>
    <xf numFmtId="15" fontId="3" fillId="7" borderId="5" xfId="4" applyNumberFormat="1" applyFont="1" applyFill="1" applyBorder="1" applyAlignment="1">
      <alignment horizontal="center" vertical="center"/>
    </xf>
    <xf numFmtId="165" fontId="3" fillId="7" borderId="26" xfId="4" applyNumberFormat="1" applyFont="1" applyFill="1" applyBorder="1" applyAlignment="1">
      <alignment horizontal="center" vertical="top"/>
    </xf>
    <xf numFmtId="165" fontId="3" fillId="7" borderId="5" xfId="4" applyNumberFormat="1" applyFont="1" applyFill="1" applyBorder="1" applyAlignment="1">
      <alignment horizontal="center" vertical="top"/>
    </xf>
    <xf numFmtId="165" fontId="3" fillId="7" borderId="28" xfId="0" applyNumberFormat="1" applyFont="1" applyFill="1" applyBorder="1" applyAlignment="1">
      <alignment horizontal="center" vertical="top"/>
    </xf>
    <xf numFmtId="165" fontId="3" fillId="7" borderId="26" xfId="0" applyNumberFormat="1" applyFont="1" applyFill="1" applyBorder="1" applyAlignment="1">
      <alignment horizontal="center" vertical="top"/>
    </xf>
    <xf numFmtId="0" fontId="3" fillId="7" borderId="19" xfId="0" applyFont="1" applyFill="1" applyBorder="1" applyAlignment="1">
      <alignment horizontal="center"/>
    </xf>
    <xf numFmtId="0" fontId="3" fillId="7" borderId="15" xfId="0" applyFont="1" applyFill="1" applyBorder="1" applyAlignment="1">
      <alignment horizontal="center"/>
    </xf>
    <xf numFmtId="0" fontId="3" fillId="7" borderId="0" xfId="0" applyFont="1" applyFill="1" applyAlignment="1">
      <alignment horizontal="right"/>
    </xf>
    <xf numFmtId="0" fontId="3" fillId="7" borderId="12" xfId="0" applyFont="1" applyFill="1" applyBorder="1" applyAlignment="1">
      <alignment horizontal="center" vertical="top"/>
    </xf>
    <xf numFmtId="165" fontId="3" fillId="7" borderId="64" xfId="4" applyNumberFormat="1" applyFont="1" applyFill="1" applyBorder="1" applyAlignment="1">
      <alignment horizontal="center" vertical="top"/>
    </xf>
    <xf numFmtId="165" fontId="3" fillId="7" borderId="70" xfId="4" applyNumberFormat="1" applyFont="1" applyFill="1" applyBorder="1" applyAlignment="1">
      <alignment horizontal="center" vertical="top"/>
    </xf>
    <xf numFmtId="165" fontId="3" fillId="7" borderId="84" xfId="4" applyNumberFormat="1" applyFont="1" applyFill="1" applyBorder="1" applyAlignment="1">
      <alignment horizontal="center" vertical="top"/>
    </xf>
    <xf numFmtId="165" fontId="3" fillId="7" borderId="71" xfId="4" applyNumberFormat="1" applyFont="1" applyFill="1" applyBorder="1" applyAlignment="1">
      <alignment horizontal="center" vertical="top"/>
    </xf>
    <xf numFmtId="165" fontId="3" fillId="7" borderId="16" xfId="4" applyNumberFormat="1" applyFont="1" applyFill="1" applyBorder="1" applyAlignment="1">
      <alignment horizontal="center" vertical="top"/>
    </xf>
    <xf numFmtId="165" fontId="3" fillId="17" borderId="27" xfId="0" applyNumberFormat="1" applyFont="1" applyFill="1" applyBorder="1" applyAlignment="1">
      <alignment horizontal="center" vertical="top"/>
    </xf>
    <xf numFmtId="15" fontId="3" fillId="7" borderId="15" xfId="4" applyNumberFormat="1" applyFont="1" applyFill="1" applyBorder="1" applyAlignment="1">
      <alignment horizontal="center" vertical="center"/>
    </xf>
    <xf numFmtId="0" fontId="3" fillId="7" borderId="69" xfId="0" applyFont="1" applyFill="1" applyBorder="1" applyAlignment="1">
      <alignment horizontal="center"/>
    </xf>
    <xf numFmtId="15" fontId="3" fillId="7" borderId="0" xfId="4" applyNumberFormat="1" applyFont="1" applyFill="1" applyAlignment="1">
      <alignment horizontal="center" vertical="center"/>
    </xf>
    <xf numFmtId="165" fontId="3" fillId="7" borderId="15" xfId="4" applyNumberFormat="1" applyFont="1" applyFill="1" applyBorder="1" applyAlignment="1">
      <alignment horizontal="center" vertical="top"/>
    </xf>
    <xf numFmtId="15" fontId="3" fillId="7" borderId="19" xfId="4" applyNumberFormat="1" applyFont="1" applyFill="1" applyBorder="1" applyAlignment="1">
      <alignment horizontal="center" vertical="center"/>
    </xf>
    <xf numFmtId="165" fontId="3" fillId="7" borderId="28" xfId="4" applyNumberFormat="1" applyFont="1" applyFill="1" applyBorder="1" applyAlignment="1">
      <alignment horizontal="center" vertical="top"/>
    </xf>
    <xf numFmtId="165" fontId="3" fillId="7" borderId="85" xfId="0" applyNumberFormat="1" applyFont="1" applyFill="1" applyBorder="1" applyAlignment="1">
      <alignment horizontal="center" vertical="top"/>
    </xf>
    <xf numFmtId="165" fontId="3" fillId="7" borderId="25" xfId="4" applyNumberFormat="1" applyFont="1" applyFill="1" applyBorder="1" applyAlignment="1">
      <alignment horizontal="center" vertical="top"/>
    </xf>
    <xf numFmtId="15" fontId="3" fillId="7" borderId="14" xfId="0" applyNumberFormat="1" applyFont="1" applyFill="1" applyBorder="1" applyAlignment="1">
      <alignment horizontal="left" vertical="center"/>
    </xf>
    <xf numFmtId="0" fontId="3" fillId="7" borderId="25" xfId="0" applyFont="1" applyFill="1" applyBorder="1"/>
    <xf numFmtId="165" fontId="16" fillId="7" borderId="56" xfId="0" applyNumberFormat="1" applyFont="1" applyFill="1" applyBorder="1" applyAlignment="1">
      <alignment horizontal="center" vertical="top"/>
    </xf>
    <xf numFmtId="0" fontId="5" fillId="7" borderId="16" xfId="0" applyFont="1" applyFill="1" applyBorder="1"/>
    <xf numFmtId="15" fontId="3" fillId="7" borderId="17" xfId="0" applyNumberFormat="1" applyFont="1" applyFill="1" applyBorder="1" applyAlignment="1">
      <alignment horizontal="left" vertical="center"/>
    </xf>
    <xf numFmtId="0" fontId="3" fillId="7" borderId="86" xfId="0" applyFont="1" applyFill="1" applyBorder="1"/>
    <xf numFmtId="0" fontId="3" fillId="7" borderId="27" xfId="0" applyFont="1" applyFill="1" applyBorder="1" applyAlignment="1">
      <alignment horizontal="center" vertical="top"/>
    </xf>
    <xf numFmtId="0" fontId="3" fillId="7" borderId="72" xfId="0" applyFont="1" applyFill="1" applyBorder="1" applyAlignment="1">
      <alignment horizontal="left"/>
    </xf>
    <xf numFmtId="0" fontId="3" fillId="7" borderId="72" xfId="0" applyFont="1" applyFill="1" applyBorder="1" applyAlignment="1">
      <alignment horizontal="center"/>
    </xf>
    <xf numFmtId="15" fontId="3" fillId="7" borderId="19" xfId="0" applyNumberFormat="1" applyFont="1" applyFill="1" applyBorder="1" applyAlignment="1">
      <alignment horizontal="left" vertical="center"/>
    </xf>
    <xf numFmtId="0" fontId="3" fillId="7" borderId="14" xfId="0" applyFont="1" applyFill="1" applyBorder="1" applyAlignment="1" applyProtection="1">
      <alignment horizontal="left"/>
      <protection locked="0"/>
    </xf>
    <xf numFmtId="0" fontId="15" fillId="7" borderId="0" xfId="0" applyFont="1" applyFill="1"/>
    <xf numFmtId="165" fontId="15" fillId="7" borderId="17" xfId="0" applyNumberFormat="1" applyFont="1" applyFill="1" applyBorder="1" applyAlignment="1">
      <alignment horizontal="center" vertical="top"/>
    </xf>
    <xf numFmtId="165" fontId="15" fillId="7" borderId="14" xfId="0" applyNumberFormat="1" applyFont="1" applyFill="1" applyBorder="1" applyAlignment="1">
      <alignment horizontal="center" vertical="top"/>
    </xf>
    <xf numFmtId="165" fontId="15" fillId="7" borderId="15" xfId="0" applyNumberFormat="1" applyFont="1" applyFill="1" applyBorder="1" applyAlignment="1">
      <alignment horizontal="center" vertical="top"/>
    </xf>
    <xf numFmtId="165" fontId="15" fillId="7" borderId="19" xfId="0" applyNumberFormat="1" applyFont="1" applyFill="1" applyBorder="1" applyAlignment="1">
      <alignment horizontal="center" vertical="top"/>
    </xf>
    <xf numFmtId="165" fontId="15" fillId="7" borderId="55" xfId="0" applyNumberFormat="1" applyFont="1" applyFill="1" applyBorder="1" applyAlignment="1">
      <alignment horizontal="center" vertical="top"/>
    </xf>
    <xf numFmtId="165" fontId="15" fillId="7" borderId="62" xfId="0" applyNumberFormat="1" applyFont="1" applyFill="1" applyBorder="1" applyAlignment="1">
      <alignment horizontal="center" vertical="top"/>
    </xf>
    <xf numFmtId="165" fontId="15" fillId="7" borderId="18" xfId="0" applyNumberFormat="1" applyFont="1" applyFill="1" applyBorder="1" applyAlignment="1">
      <alignment horizontal="center" vertical="top"/>
    </xf>
    <xf numFmtId="0" fontId="12" fillId="7" borderId="17" xfId="0" applyFont="1" applyFill="1" applyBorder="1"/>
    <xf numFmtId="0" fontId="3" fillId="7" borderId="8" xfId="0" applyFont="1" applyFill="1" applyBorder="1" applyAlignment="1">
      <alignment horizontal="center"/>
    </xf>
    <xf numFmtId="165" fontId="3" fillId="7" borderId="87" xfId="0" applyNumberFormat="1" applyFont="1" applyFill="1" applyBorder="1" applyAlignment="1">
      <alignment horizontal="center" vertical="top"/>
    </xf>
    <xf numFmtId="165" fontId="3" fillId="7" borderId="88" xfId="0" applyNumberFormat="1" applyFont="1" applyFill="1" applyBorder="1" applyAlignment="1">
      <alignment horizontal="center" vertical="top"/>
    </xf>
    <xf numFmtId="0" fontId="3" fillId="7" borderId="1" xfId="0" applyFont="1" applyFill="1" applyBorder="1"/>
    <xf numFmtId="0" fontId="2" fillId="7" borderId="89" xfId="0" applyFont="1" applyFill="1" applyBorder="1" applyAlignment="1">
      <alignment wrapText="1"/>
    </xf>
    <xf numFmtId="0" fontId="5" fillId="7" borderId="1" xfId="0" applyFont="1" applyFill="1" applyBorder="1"/>
    <xf numFmtId="0" fontId="5" fillId="7" borderId="1" xfId="0" applyFont="1" applyFill="1" applyBorder="1" applyAlignment="1">
      <alignment horizontal="center"/>
    </xf>
    <xf numFmtId="0" fontId="15" fillId="7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165" fontId="5" fillId="7" borderId="0" xfId="0" applyNumberFormat="1" applyFont="1" applyFill="1" applyAlignment="1">
      <alignment horizontal="center"/>
    </xf>
    <xf numFmtId="0" fontId="5" fillId="7" borderId="10" xfId="0" applyFont="1" applyFill="1" applyBorder="1" applyAlignment="1">
      <alignment horizontal="center"/>
    </xf>
    <xf numFmtId="0" fontId="0" fillId="0" borderId="14" xfId="0" applyBorder="1" applyAlignment="1">
      <alignment vertical="top" wrapText="1"/>
    </xf>
    <xf numFmtId="0" fontId="0" fillId="0" borderId="14" xfId="0" applyBorder="1" applyAlignment="1">
      <alignment horizontal="center" vertical="top" wrapText="1"/>
    </xf>
    <xf numFmtId="0" fontId="5" fillId="0" borderId="14" xfId="0" applyFont="1" applyBorder="1" applyAlignment="1">
      <alignment vertical="top" wrapText="1"/>
    </xf>
    <xf numFmtId="0" fontId="5" fillId="0" borderId="63" xfId="0" applyFont="1" applyBorder="1" applyAlignment="1">
      <alignment vertical="top" wrapText="1"/>
    </xf>
    <xf numFmtId="165" fontId="0" fillId="0" borderId="14" xfId="0" applyNumberForma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0" fillId="0" borderId="14" xfId="0" applyBorder="1"/>
    <xf numFmtId="0" fontId="5" fillId="0" borderId="14" xfId="0" applyFont="1" applyBorder="1" applyAlignment="1">
      <alignment wrapText="1"/>
    </xf>
    <xf numFmtId="0" fontId="5" fillId="0" borderId="14" xfId="0" applyFont="1" applyBorder="1" applyAlignment="1">
      <alignment horizontal="left" vertical="top" wrapText="1"/>
    </xf>
    <xf numFmtId="0" fontId="0" fillId="0" borderId="0" xfId="0" applyAlignment="1">
      <alignment vertical="top"/>
    </xf>
    <xf numFmtId="0" fontId="0" fillId="0" borderId="14" xfId="0" applyBorder="1" applyAlignment="1">
      <alignment vertical="top"/>
    </xf>
    <xf numFmtId="3" fontId="0" fillId="0" borderId="14" xfId="0" applyNumberFormat="1" applyBorder="1" applyAlignment="1">
      <alignment horizontal="center" vertical="top" wrapText="1"/>
    </xf>
    <xf numFmtId="165" fontId="5" fillId="0" borderId="14" xfId="0" applyNumberFormat="1" applyFont="1" applyBorder="1" applyAlignment="1">
      <alignment horizontal="center" vertical="top" wrapText="1"/>
    </xf>
    <xf numFmtId="14" fontId="0" fillId="0" borderId="14" xfId="0" applyNumberFormat="1" applyBorder="1" applyAlignment="1">
      <alignment horizontal="center" vertical="top" wrapText="1"/>
    </xf>
    <xf numFmtId="0" fontId="0" fillId="0" borderId="69" xfId="0" applyBorder="1" applyAlignment="1">
      <alignment horizontal="center" vertical="top" wrapText="1"/>
    </xf>
    <xf numFmtId="0" fontId="0" fillId="0" borderId="69" xfId="0" applyBorder="1" applyAlignment="1">
      <alignment vertical="top" wrapText="1"/>
    </xf>
    <xf numFmtId="14" fontId="0" fillId="0" borderId="0" xfId="0" applyNumberFormat="1"/>
    <xf numFmtId="0" fontId="2" fillId="0" borderId="89" xfId="0" applyFont="1" applyBorder="1" applyAlignment="1">
      <alignment horizontal="center"/>
    </xf>
    <xf numFmtId="0" fontId="6" fillId="7" borderId="28" xfId="0" applyFont="1" applyFill="1" applyBorder="1" applyAlignment="1">
      <alignment horizontal="center" vertical="center" wrapText="1"/>
    </xf>
    <xf numFmtId="0" fontId="2" fillId="6" borderId="15" xfId="0" applyFont="1" applyFill="1" applyBorder="1"/>
    <xf numFmtId="0" fontId="9" fillId="16" borderId="15" xfId="0" applyFont="1" applyFill="1" applyBorder="1"/>
    <xf numFmtId="0" fontId="2" fillId="6" borderId="15" xfId="3" applyFont="1" applyFill="1" applyBorder="1"/>
    <xf numFmtId="0" fontId="2" fillId="6" borderId="15" xfId="3" quotePrefix="1" applyFont="1" applyFill="1" applyBorder="1"/>
    <xf numFmtId="0" fontId="2" fillId="16" borderId="15" xfId="3" quotePrefix="1" applyFont="1" applyFill="1" applyBorder="1"/>
    <xf numFmtId="0" fontId="3" fillId="16" borderId="15" xfId="0" applyFont="1" applyFill="1" applyBorder="1"/>
    <xf numFmtId="0" fontId="2" fillId="16" borderId="15" xfId="0" applyFont="1" applyFill="1" applyBorder="1" applyAlignment="1">
      <alignment wrapText="1"/>
    </xf>
    <xf numFmtId="0" fontId="2" fillId="19" borderId="15" xfId="0" applyFont="1" applyFill="1" applyBorder="1"/>
    <xf numFmtId="0" fontId="2" fillId="4" borderId="14" xfId="0" applyFont="1" applyFill="1" applyBorder="1" applyAlignment="1">
      <alignment wrapText="1"/>
    </xf>
    <xf numFmtId="0" fontId="3" fillId="5" borderId="14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center" textRotation="90" wrapText="1"/>
    </xf>
    <xf numFmtId="0" fontId="4" fillId="0" borderId="14" xfId="0" applyFont="1" applyBorder="1" applyAlignment="1">
      <alignment horizontal="center" wrapText="1"/>
    </xf>
    <xf numFmtId="0" fontId="3" fillId="8" borderId="14" xfId="2" applyFont="1" applyFill="1" applyBorder="1" applyAlignment="1">
      <alignment horizontal="center" textRotation="90" wrapText="1"/>
    </xf>
    <xf numFmtId="0" fontId="3" fillId="3" borderId="14" xfId="2" applyFont="1" applyFill="1" applyBorder="1" applyAlignment="1">
      <alignment horizontal="center" textRotation="90" wrapText="1"/>
    </xf>
    <xf numFmtId="0" fontId="3" fillId="9" borderId="14" xfId="2" applyFont="1" applyFill="1" applyBorder="1" applyAlignment="1">
      <alignment horizontal="center" textRotation="90" wrapText="1"/>
    </xf>
    <xf numFmtId="15" fontId="3" fillId="9" borderId="14" xfId="2" applyNumberFormat="1" applyFont="1" applyFill="1" applyBorder="1" applyAlignment="1">
      <alignment horizontal="center" textRotation="90" wrapText="1"/>
    </xf>
    <xf numFmtId="0" fontId="3" fillId="4" borderId="14" xfId="0" applyFont="1" applyFill="1" applyBorder="1" applyAlignment="1">
      <alignment horizontal="center" textRotation="90" wrapText="1"/>
    </xf>
    <xf numFmtId="14" fontId="3" fillId="4" borderId="14" xfId="0" applyNumberFormat="1" applyFont="1" applyFill="1" applyBorder="1" applyAlignment="1">
      <alignment horizontal="center" textRotation="90" wrapText="1"/>
    </xf>
    <xf numFmtId="0" fontId="3" fillId="10" borderId="14" xfId="0" applyFont="1" applyFill="1" applyBorder="1" applyAlignment="1">
      <alignment textRotation="90" wrapText="1"/>
    </xf>
    <xf numFmtId="0" fontId="3" fillId="11" borderId="14" xfId="0" applyFont="1" applyFill="1" applyBorder="1" applyAlignment="1">
      <alignment textRotation="90" wrapText="1"/>
    </xf>
    <xf numFmtId="0" fontId="3" fillId="12" borderId="14" xfId="0" applyFont="1" applyFill="1" applyBorder="1" applyAlignment="1">
      <alignment textRotation="90" wrapText="1"/>
    </xf>
    <xf numFmtId="0" fontId="3" fillId="13" borderId="14" xfId="0" applyFont="1" applyFill="1" applyBorder="1" applyAlignment="1">
      <alignment textRotation="90" wrapText="1"/>
    </xf>
    <xf numFmtId="0" fontId="3" fillId="14" borderId="14" xfId="0" applyFont="1" applyFill="1" applyBorder="1" applyAlignment="1">
      <alignment textRotation="90" wrapText="1"/>
    </xf>
    <xf numFmtId="0" fontId="8" fillId="15" borderId="14" xfId="0" applyFont="1" applyFill="1" applyBorder="1" applyAlignment="1">
      <alignment textRotation="90"/>
    </xf>
    <xf numFmtId="15" fontId="3" fillId="0" borderId="14" xfId="0" applyNumberFormat="1" applyFont="1" applyBorder="1"/>
    <xf numFmtId="0" fontId="9" fillId="0" borderId="14" xfId="0" applyFont="1" applyBorder="1"/>
    <xf numFmtId="15" fontId="3" fillId="0" borderId="14" xfId="0" applyNumberFormat="1" applyFont="1" applyBorder="1" applyAlignment="1">
      <alignment horizontal="left" vertical="center"/>
    </xf>
    <xf numFmtId="15" fontId="3" fillId="0" borderId="14" xfId="4" applyNumberFormat="1" applyFont="1" applyBorder="1" applyAlignment="1">
      <alignment horizontal="left" vertical="center"/>
    </xf>
    <xf numFmtId="0" fontId="3" fillId="0" borderId="14" xfId="0" applyFont="1" applyBorder="1" applyAlignment="1" applyProtection="1">
      <alignment horizontal="left"/>
      <protection locked="0"/>
    </xf>
    <xf numFmtId="0" fontId="12" fillId="7" borderId="14" xfId="0" applyFont="1" applyFill="1" applyBorder="1"/>
    <xf numFmtId="0" fontId="12" fillId="0" borderId="14" xfId="0" applyFont="1" applyBorder="1"/>
    <xf numFmtId="0" fontId="3" fillId="0" borderId="30" xfId="0" applyFont="1" applyBorder="1"/>
    <xf numFmtId="165" fontId="3" fillId="7" borderId="90" xfId="0" applyNumberFormat="1" applyFont="1" applyFill="1" applyBorder="1" applyAlignment="1">
      <alignment horizontal="center" vertical="top"/>
    </xf>
    <xf numFmtId="0" fontId="3" fillId="16" borderId="17" xfId="0" applyFont="1" applyFill="1" applyBorder="1"/>
    <xf numFmtId="0" fontId="2" fillId="16" borderId="55" xfId="0" applyFont="1" applyFill="1" applyBorder="1"/>
    <xf numFmtId="0" fontId="3" fillId="23" borderId="15" xfId="0" applyFont="1" applyFill="1" applyBorder="1"/>
    <xf numFmtId="0" fontId="2" fillId="23" borderId="19" xfId="0" applyFont="1" applyFill="1" applyBorder="1"/>
    <xf numFmtId="0" fontId="17" fillId="7" borderId="14" xfId="0" applyFont="1" applyFill="1" applyBorder="1"/>
    <xf numFmtId="15" fontId="3" fillId="4" borderId="14" xfId="0" applyNumberFormat="1" applyFont="1" applyFill="1" applyBorder="1" applyAlignment="1">
      <alignment horizontal="center" textRotation="90" wrapText="1"/>
    </xf>
    <xf numFmtId="0" fontId="17" fillId="7" borderId="15" xfId="0" applyFont="1" applyFill="1" applyBorder="1"/>
    <xf numFmtId="0" fontId="17" fillId="7" borderId="19" xfId="0" applyFont="1" applyFill="1" applyBorder="1"/>
    <xf numFmtId="0" fontId="17" fillId="17" borderId="19" xfId="0" applyFont="1" applyFill="1" applyBorder="1"/>
    <xf numFmtId="9" fontId="17" fillId="7" borderId="21" xfId="1" applyFont="1" applyFill="1" applyBorder="1"/>
    <xf numFmtId="0" fontId="17" fillId="6" borderId="19" xfId="0" applyFont="1" applyFill="1" applyBorder="1"/>
    <xf numFmtId="0" fontId="17" fillId="6" borderId="20" xfId="0" applyFont="1" applyFill="1" applyBorder="1"/>
    <xf numFmtId="0" fontId="3" fillId="24" borderId="14" xfId="0" applyFont="1" applyFill="1" applyBorder="1"/>
    <xf numFmtId="0" fontId="18" fillId="7" borderId="14" xfId="0" applyFont="1" applyFill="1" applyBorder="1"/>
    <xf numFmtId="0" fontId="2" fillId="6" borderId="19" xfId="0" applyFont="1" applyFill="1" applyBorder="1"/>
    <xf numFmtId="0" fontId="9" fillId="7" borderId="19" xfId="0" applyFont="1" applyFill="1" applyBorder="1"/>
    <xf numFmtId="165" fontId="3" fillId="7" borderId="20" xfId="0" applyNumberFormat="1" applyFont="1" applyFill="1" applyBorder="1" applyAlignment="1">
      <alignment horizontal="center" vertical="top"/>
    </xf>
    <xf numFmtId="0" fontId="3" fillId="7" borderId="14" xfId="0" applyFont="1" applyFill="1" applyBorder="1" applyAlignment="1">
      <alignment horizontal="center" vertical="top"/>
    </xf>
    <xf numFmtId="0" fontId="5" fillId="7" borderId="68" xfId="0" applyFont="1" applyFill="1" applyBorder="1"/>
    <xf numFmtId="0" fontId="5" fillId="7" borderId="14" xfId="0" applyFont="1" applyFill="1" applyBorder="1"/>
    <xf numFmtId="0" fontId="5" fillId="7" borderId="30" xfId="0" applyFont="1" applyFill="1" applyBorder="1"/>
    <xf numFmtId="0" fontId="5" fillId="7" borderId="68" xfId="0" applyFont="1" applyFill="1" applyBorder="1" applyAlignment="1">
      <alignment horizontal="center"/>
    </xf>
    <xf numFmtId="0" fontId="5" fillId="7" borderId="14" xfId="0" applyFont="1" applyFill="1" applyBorder="1" applyAlignment="1">
      <alignment horizontal="center"/>
    </xf>
    <xf numFmtId="0" fontId="5" fillId="7" borderId="30" xfId="0" applyFont="1" applyFill="1" applyBorder="1" applyAlignment="1">
      <alignment horizontal="center"/>
    </xf>
    <xf numFmtId="165" fontId="5" fillId="7" borderId="30" xfId="0" applyNumberFormat="1" applyFont="1" applyFill="1" applyBorder="1" applyAlignment="1">
      <alignment horizontal="center"/>
    </xf>
    <xf numFmtId="165" fontId="5" fillId="7" borderId="14" xfId="0" applyNumberFormat="1" applyFont="1" applyFill="1" applyBorder="1" applyAlignment="1">
      <alignment horizontal="center"/>
    </xf>
    <xf numFmtId="0" fontId="2" fillId="7" borderId="64" xfId="0" applyFont="1" applyFill="1" applyBorder="1"/>
    <xf numFmtId="0" fontId="5" fillId="7" borderId="23" xfId="0" applyFont="1" applyFill="1" applyBorder="1"/>
    <xf numFmtId="0" fontId="5" fillId="7" borderId="71" xfId="0" applyFont="1" applyFill="1" applyBorder="1" applyAlignment="1">
      <alignment horizontal="center"/>
    </xf>
    <xf numFmtId="0" fontId="3" fillId="7" borderId="19" xfId="0" applyFont="1" applyFill="1" applyBorder="1" applyAlignment="1">
      <alignment horizontal="center" vertical="top"/>
    </xf>
    <xf numFmtId="0" fontId="19" fillId="7" borderId="0" xfId="0" applyFont="1" applyFill="1"/>
    <xf numFmtId="0" fontId="20" fillId="7" borderId="15" xfId="0" applyFont="1" applyFill="1" applyBorder="1"/>
    <xf numFmtId="0" fontId="5" fillId="7" borderId="15" xfId="0" applyFont="1" applyFill="1" applyBorder="1" applyAlignment="1">
      <alignment horizontal="center"/>
    </xf>
    <xf numFmtId="165" fontId="3" fillId="7" borderId="91" xfId="0" applyNumberFormat="1" applyFont="1" applyFill="1" applyBorder="1" applyAlignment="1">
      <alignment horizontal="center" vertical="top"/>
    </xf>
    <xf numFmtId="15" fontId="5" fillId="7" borderId="14" xfId="0" applyNumberFormat="1" applyFont="1" applyFill="1" applyBorder="1"/>
    <xf numFmtId="165" fontId="3" fillId="7" borderId="92" xfId="0" applyNumberFormat="1" applyFont="1" applyFill="1" applyBorder="1" applyAlignment="1">
      <alignment horizontal="center" vertical="top"/>
    </xf>
    <xf numFmtId="165" fontId="3" fillId="7" borderId="93" xfId="0" applyNumberFormat="1" applyFont="1" applyFill="1" applyBorder="1" applyAlignment="1">
      <alignment horizontal="center" vertical="top"/>
    </xf>
    <xf numFmtId="165" fontId="3" fillId="7" borderId="94" xfId="0" applyNumberFormat="1" applyFont="1" applyFill="1" applyBorder="1" applyAlignment="1">
      <alignment horizontal="center" vertical="top"/>
    </xf>
    <xf numFmtId="165" fontId="3" fillId="7" borderId="95" xfId="0" applyNumberFormat="1" applyFont="1" applyFill="1" applyBorder="1" applyAlignment="1">
      <alignment horizontal="center" vertical="top"/>
    </xf>
    <xf numFmtId="165" fontId="3" fillId="17" borderId="14" xfId="0" applyNumberFormat="1" applyFont="1" applyFill="1" applyBorder="1" applyAlignment="1">
      <alignment horizontal="center" vertical="top"/>
    </xf>
    <xf numFmtId="0" fontId="17" fillId="17" borderId="14" xfId="0" applyFont="1" applyFill="1" applyBorder="1"/>
    <xf numFmtId="15" fontId="5" fillId="7" borderId="16" xfId="0" applyNumberFormat="1" applyFont="1" applyFill="1" applyBorder="1" applyAlignment="1">
      <alignment horizontal="center"/>
    </xf>
    <xf numFmtId="0" fontId="2" fillId="6" borderId="15" xfId="0" applyFont="1" applyFill="1" applyBorder="1" applyAlignment="1">
      <alignment wrapText="1"/>
    </xf>
    <xf numFmtId="0" fontId="3" fillId="7" borderId="28" xfId="0" applyFont="1" applyFill="1" applyBorder="1"/>
    <xf numFmtId="0" fontId="20" fillId="7" borderId="18" xfId="0" applyFont="1" applyFill="1" applyBorder="1"/>
    <xf numFmtId="0" fontId="20" fillId="7" borderId="14" xfId="0" applyFont="1" applyFill="1" applyBorder="1"/>
    <xf numFmtId="0" fontId="20" fillId="7" borderId="29" xfId="0" applyFont="1" applyFill="1" applyBorder="1"/>
    <xf numFmtId="0" fontId="17" fillId="17" borderId="18" xfId="0" applyFont="1" applyFill="1" applyBorder="1"/>
    <xf numFmtId="0" fontId="17" fillId="17" borderId="15" xfId="0" applyFont="1" applyFill="1" applyBorder="1"/>
    <xf numFmtId="0" fontId="17" fillId="24" borderId="19" xfId="0" applyFont="1" applyFill="1" applyBorder="1" applyAlignment="1">
      <alignment wrapText="1"/>
    </xf>
    <xf numFmtId="0" fontId="21" fillId="24" borderId="15" xfId="0" applyFont="1" applyFill="1" applyBorder="1"/>
    <xf numFmtId="0" fontId="21" fillId="7" borderId="19" xfId="0" applyFont="1" applyFill="1" applyBorder="1"/>
    <xf numFmtId="0" fontId="21" fillId="7" borderId="15" xfId="0" applyFont="1" applyFill="1" applyBorder="1"/>
    <xf numFmtId="0" fontId="9" fillId="20" borderId="14" xfId="0" applyFont="1" applyFill="1" applyBorder="1"/>
    <xf numFmtId="0" fontId="3" fillId="6" borderId="14" xfId="0" applyFont="1" applyFill="1" applyBorder="1" applyAlignment="1">
      <alignment horizontal="center" wrapText="1"/>
    </xf>
    <xf numFmtId="0" fontId="3" fillId="7" borderId="31" xfId="0" applyFont="1" applyFill="1" applyBorder="1" applyAlignment="1">
      <alignment horizontal="center" wrapText="1"/>
    </xf>
    <xf numFmtId="0" fontId="2" fillId="7" borderId="44" xfId="0" applyFont="1" applyFill="1" applyBorder="1"/>
    <xf numFmtId="0" fontId="3" fillId="7" borderId="43" xfId="0" applyFont="1" applyFill="1" applyBorder="1" applyAlignment="1">
      <alignment horizontal="center" wrapText="1"/>
    </xf>
    <xf numFmtId="0" fontId="2" fillId="7" borderId="49" xfId="0" applyFont="1" applyFill="1" applyBorder="1"/>
    <xf numFmtId="3" fontId="3" fillId="7" borderId="40" xfId="0" applyNumberFormat="1" applyFont="1" applyFill="1" applyBorder="1" applyAlignment="1">
      <alignment horizontal="center" wrapText="1"/>
    </xf>
    <xf numFmtId="3" fontId="3" fillId="7" borderId="52" xfId="0" applyNumberFormat="1" applyFont="1" applyFill="1" applyBorder="1" applyAlignment="1">
      <alignment horizontal="center" wrapText="1"/>
    </xf>
    <xf numFmtId="3" fontId="3" fillId="7" borderId="41" xfId="0" applyNumberFormat="1" applyFont="1" applyFill="1" applyBorder="1" applyAlignment="1">
      <alignment horizontal="center" wrapText="1"/>
    </xf>
    <xf numFmtId="3" fontId="3" fillId="7" borderId="53" xfId="0" applyNumberFormat="1" applyFont="1" applyFill="1" applyBorder="1" applyAlignment="1">
      <alignment horizontal="center" wrapText="1"/>
    </xf>
    <xf numFmtId="0" fontId="3" fillId="7" borderId="42" xfId="0" applyFont="1" applyFill="1" applyBorder="1" applyAlignment="1">
      <alignment horizontal="center" wrapText="1"/>
    </xf>
    <xf numFmtId="0" fontId="2" fillId="7" borderId="54" xfId="0" applyFont="1" applyFill="1" applyBorder="1"/>
    <xf numFmtId="3" fontId="3" fillId="7" borderId="35" xfId="0" applyNumberFormat="1" applyFont="1" applyFill="1" applyBorder="1" applyAlignment="1">
      <alignment horizontal="center" wrapText="1"/>
    </xf>
    <xf numFmtId="3" fontId="3" fillId="7" borderId="51" xfId="0" applyNumberFormat="1" applyFont="1" applyFill="1" applyBorder="1" applyAlignment="1">
      <alignment horizontal="center" wrapText="1"/>
    </xf>
    <xf numFmtId="0" fontId="3" fillId="7" borderId="7" xfId="0" applyFont="1" applyFill="1" applyBorder="1" applyAlignment="1">
      <alignment horizontal="center" wrapText="1"/>
    </xf>
    <xf numFmtId="0" fontId="2" fillId="7" borderId="49" xfId="0" applyFont="1" applyFill="1" applyBorder="1" applyAlignment="1">
      <alignment horizontal="center"/>
    </xf>
    <xf numFmtId="165" fontId="3" fillId="7" borderId="7" xfId="0" applyNumberFormat="1" applyFont="1" applyFill="1" applyBorder="1" applyAlignment="1">
      <alignment horizontal="center" wrapText="1"/>
    </xf>
    <xf numFmtId="165" fontId="2" fillId="7" borderId="49" xfId="0" applyNumberFormat="1" applyFont="1" applyFill="1" applyBorder="1" applyAlignment="1">
      <alignment horizontal="center"/>
    </xf>
    <xf numFmtId="0" fontId="2" fillId="7" borderId="49" xfId="0" applyFont="1" applyFill="1" applyBorder="1" applyAlignment="1">
      <alignment horizontal="center" wrapText="1"/>
    </xf>
    <xf numFmtId="0" fontId="3" fillId="7" borderId="38" xfId="0" applyFont="1" applyFill="1" applyBorder="1" applyAlignment="1">
      <alignment horizontal="center" wrapText="1"/>
    </xf>
    <xf numFmtId="0" fontId="2" fillId="7" borderId="50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 wrapText="1"/>
    </xf>
    <xf numFmtId="0" fontId="2" fillId="7" borderId="45" xfId="0" applyFont="1" applyFill="1" applyBorder="1" applyAlignment="1">
      <alignment horizontal="center"/>
    </xf>
    <xf numFmtId="0" fontId="3" fillId="7" borderId="39" xfId="0" applyFont="1" applyFill="1" applyBorder="1" applyAlignment="1">
      <alignment horizontal="center" wrapText="1"/>
    </xf>
    <xf numFmtId="0" fontId="2" fillId="7" borderId="4" xfId="0" applyFont="1" applyFill="1" applyBorder="1" applyAlignment="1">
      <alignment horizontal="center"/>
    </xf>
    <xf numFmtId="0" fontId="3" fillId="7" borderId="37" xfId="0" applyFont="1" applyFill="1" applyBorder="1" applyAlignment="1">
      <alignment horizontal="center" wrapText="1"/>
    </xf>
    <xf numFmtId="0" fontId="2" fillId="7" borderId="48" xfId="0" applyFont="1" applyFill="1" applyBorder="1" applyAlignment="1">
      <alignment horizontal="center"/>
    </xf>
    <xf numFmtId="0" fontId="4" fillId="7" borderId="31" xfId="0" applyFont="1" applyFill="1" applyBorder="1" applyAlignment="1">
      <alignment horizontal="center" wrapText="1"/>
    </xf>
    <xf numFmtId="0" fontId="4" fillId="7" borderId="44" xfId="0" applyFont="1" applyFill="1" applyBorder="1" applyAlignment="1">
      <alignment horizontal="center" wrapText="1"/>
    </xf>
    <xf numFmtId="0" fontId="6" fillId="7" borderId="32" xfId="0" applyFont="1" applyFill="1" applyBorder="1" applyAlignment="1">
      <alignment horizontal="center" vertical="center" wrapText="1"/>
    </xf>
    <xf numFmtId="0" fontId="6" fillId="7" borderId="45" xfId="0" applyFont="1" applyFill="1" applyBorder="1" applyAlignment="1">
      <alignment horizontal="center" vertical="center" wrapText="1"/>
    </xf>
    <xf numFmtId="0" fontId="13" fillId="21" borderId="33" xfId="0" applyFont="1" applyFill="1" applyBorder="1" applyAlignment="1">
      <alignment horizontal="center"/>
    </xf>
    <xf numFmtId="0" fontId="13" fillId="21" borderId="34" xfId="0" applyFont="1" applyFill="1" applyBorder="1" applyAlignment="1">
      <alignment horizontal="center"/>
    </xf>
    <xf numFmtId="0" fontId="3" fillId="22" borderId="36" xfId="0" applyFont="1" applyFill="1" applyBorder="1" applyAlignment="1">
      <alignment horizontal="center"/>
    </xf>
    <xf numFmtId="0" fontId="2" fillId="7" borderId="36" xfId="0" applyFont="1" applyFill="1" applyBorder="1"/>
    <xf numFmtId="0" fontId="3" fillId="7" borderId="35" xfId="0" applyFont="1" applyFill="1" applyBorder="1" applyAlignment="1">
      <alignment horizontal="center" wrapText="1"/>
    </xf>
    <xf numFmtId="0" fontId="2" fillId="7" borderId="3" xfId="0" applyFont="1" applyFill="1" applyBorder="1" applyAlignment="1">
      <alignment wrapText="1"/>
    </xf>
    <xf numFmtId="0" fontId="3" fillId="2" borderId="14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3" fillId="6" borderId="14" xfId="0" applyFont="1" applyFill="1" applyBorder="1" applyAlignment="1">
      <alignment horizontal="center" wrapText="1"/>
    </xf>
  </cellXfs>
  <cellStyles count="5">
    <cellStyle name="Hyperlink" xfId="3" builtinId="8"/>
    <cellStyle name="Normal" xfId="0" builtinId="0"/>
    <cellStyle name="Normal 2" xfId="2" xr:uid="{28E7D1F3-5B20-4D6C-BD58-39342F513DA3}"/>
    <cellStyle name="Normal 3" xfId="4" xr:uid="{F69FBD35-357E-49DF-BEE1-BC0C0ED9A98D}"/>
    <cellStyle name="Percent" xfId="1" builtinId="5"/>
  </cellStyles>
  <dxfs count="0"/>
  <tableStyles count="0" defaultTableStyle="TableStyleMedium2" defaultPivotStyle="PivotStyleLight16"/>
  <colors>
    <mruColors>
      <color rgb="FF6D310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c46ff043708cec83/Documents/2023%20Road%20Warrior%20Tracking%20Workbook%20as%20of%20%201%20Jan%2023%20(1).xlsb" TargetMode="External"/><Relationship Id="rId1" Type="http://schemas.openxmlformats.org/officeDocument/2006/relationships/externalLinkPath" Target="/c46ff043708cec83/Documents/2023%20Road%20Warrior%20Tracking%20Workbook%20as%20of%20%201%20Jan%2023%20(1)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ver All"/>
      <sheetName val="Mileage"/>
      <sheetName val="RC Activity"/>
    </sheetNames>
    <sheetDataSet>
      <sheetData sheetId="0" refreshError="1"/>
      <sheetData sheetId="1" refreshError="1">
        <row r="3">
          <cell r="CK3">
            <v>12514</v>
          </cell>
        </row>
        <row r="4">
          <cell r="CK4">
            <v>8764</v>
          </cell>
        </row>
        <row r="5">
          <cell r="CK5">
            <v>29801</v>
          </cell>
        </row>
        <row r="6">
          <cell r="CK6">
            <v>7817</v>
          </cell>
        </row>
        <row r="7">
          <cell r="CK7">
            <v>1758</v>
          </cell>
        </row>
        <row r="8">
          <cell r="CK8">
            <v>17219</v>
          </cell>
        </row>
        <row r="10">
          <cell r="CK10">
            <v>0</v>
          </cell>
        </row>
        <row r="11">
          <cell r="CK11">
            <v>17668</v>
          </cell>
        </row>
        <row r="12">
          <cell r="CK12">
            <v>5692</v>
          </cell>
        </row>
        <row r="13">
          <cell r="CK13">
            <v>88217</v>
          </cell>
        </row>
        <row r="14">
          <cell r="CK14">
            <v>14848</v>
          </cell>
        </row>
        <row r="15">
          <cell r="CK15">
            <v>8005</v>
          </cell>
        </row>
        <row r="17">
          <cell r="CK17">
            <v>75</v>
          </cell>
        </row>
        <row r="18">
          <cell r="CK18">
            <v>2726</v>
          </cell>
        </row>
        <row r="19">
          <cell r="CK19">
            <v>0</v>
          </cell>
        </row>
        <row r="21">
          <cell r="CK21">
            <v>822</v>
          </cell>
        </row>
        <row r="22">
          <cell r="CK22">
            <v>28470</v>
          </cell>
        </row>
        <row r="23">
          <cell r="CK23">
            <v>8774</v>
          </cell>
        </row>
        <row r="24">
          <cell r="CK24">
            <v>6155</v>
          </cell>
        </row>
        <row r="25">
          <cell r="CK25">
            <v>585</v>
          </cell>
        </row>
        <row r="26">
          <cell r="CK26">
            <v>3961</v>
          </cell>
        </row>
        <row r="27">
          <cell r="CK27">
            <v>41002</v>
          </cell>
        </row>
        <row r="28">
          <cell r="CK28">
            <v>496</v>
          </cell>
        </row>
        <row r="29">
          <cell r="CK29">
            <v>57</v>
          </cell>
        </row>
        <row r="30">
          <cell r="CK30">
            <v>5323</v>
          </cell>
        </row>
        <row r="31">
          <cell r="CK31">
            <v>16534</v>
          </cell>
        </row>
        <row r="32">
          <cell r="CK32">
            <v>9766</v>
          </cell>
        </row>
        <row r="35">
          <cell r="CK35">
            <v>0</v>
          </cell>
        </row>
        <row r="36">
          <cell r="CK36">
            <v>49260</v>
          </cell>
        </row>
        <row r="37">
          <cell r="CK37">
            <v>9006</v>
          </cell>
        </row>
        <row r="38">
          <cell r="CK38">
            <v>0</v>
          </cell>
        </row>
        <row r="39">
          <cell r="CK39">
            <v>0</v>
          </cell>
        </row>
        <row r="40">
          <cell r="CK40">
            <v>108</v>
          </cell>
        </row>
        <row r="41">
          <cell r="CK41">
            <v>1731</v>
          </cell>
        </row>
        <row r="42">
          <cell r="CK42">
            <v>6107</v>
          </cell>
        </row>
        <row r="43">
          <cell r="CK43">
            <v>6219</v>
          </cell>
        </row>
        <row r="44">
          <cell r="CK44">
            <v>4909</v>
          </cell>
        </row>
        <row r="45">
          <cell r="CK45">
            <v>4807</v>
          </cell>
        </row>
        <row r="46">
          <cell r="CK46">
            <v>885</v>
          </cell>
        </row>
        <row r="47">
          <cell r="CK47">
            <v>2712</v>
          </cell>
        </row>
        <row r="48">
          <cell r="CK48">
            <v>1089</v>
          </cell>
        </row>
        <row r="49">
          <cell r="CK49">
            <v>1838</v>
          </cell>
        </row>
        <row r="50">
          <cell r="CK50">
            <v>1913</v>
          </cell>
        </row>
        <row r="51">
          <cell r="CK51">
            <v>3912</v>
          </cell>
        </row>
        <row r="52">
          <cell r="CK52">
            <v>1163</v>
          </cell>
        </row>
        <row r="53">
          <cell r="CK53">
            <v>2002</v>
          </cell>
        </row>
        <row r="54">
          <cell r="CK54">
            <v>80</v>
          </cell>
        </row>
        <row r="55">
          <cell r="CK55">
            <v>0</v>
          </cell>
        </row>
        <row r="63">
          <cell r="CK63">
            <v>0</v>
          </cell>
        </row>
        <row r="64">
          <cell r="CK64">
            <v>0</v>
          </cell>
        </row>
        <row r="65">
          <cell r="CK65">
            <v>7691</v>
          </cell>
        </row>
        <row r="66">
          <cell r="CK66">
            <v>13193</v>
          </cell>
        </row>
        <row r="67">
          <cell r="CK67">
            <v>10903</v>
          </cell>
        </row>
        <row r="68">
          <cell r="CK68">
            <v>7645</v>
          </cell>
        </row>
        <row r="69">
          <cell r="CK69">
            <v>2042</v>
          </cell>
        </row>
        <row r="70">
          <cell r="CK70">
            <v>3872</v>
          </cell>
        </row>
        <row r="71">
          <cell r="CK71">
            <v>449</v>
          </cell>
        </row>
        <row r="72">
          <cell r="CK72">
            <v>2750</v>
          </cell>
        </row>
        <row r="73">
          <cell r="CK73">
            <v>4304</v>
          </cell>
        </row>
        <row r="75">
          <cell r="CK75">
            <v>0</v>
          </cell>
        </row>
        <row r="76">
          <cell r="CK76">
            <v>554</v>
          </cell>
        </row>
        <row r="77">
          <cell r="CK77">
            <v>0</v>
          </cell>
        </row>
        <row r="78">
          <cell r="CK78">
            <v>7755</v>
          </cell>
        </row>
        <row r="79">
          <cell r="CK79">
            <v>14985</v>
          </cell>
        </row>
        <row r="80">
          <cell r="CK80">
            <v>3659</v>
          </cell>
        </row>
        <row r="81">
          <cell r="CK81">
            <v>13255</v>
          </cell>
        </row>
        <row r="82">
          <cell r="CK82">
            <v>4205</v>
          </cell>
        </row>
        <row r="83">
          <cell r="CK83">
            <v>539</v>
          </cell>
        </row>
        <row r="84">
          <cell r="CK84">
            <v>383</v>
          </cell>
        </row>
        <row r="85">
          <cell r="CK85">
            <v>94</v>
          </cell>
        </row>
        <row r="86">
          <cell r="CK86">
            <v>2080</v>
          </cell>
        </row>
        <row r="87">
          <cell r="CK87">
            <v>1758</v>
          </cell>
        </row>
        <row r="88">
          <cell r="CK88">
            <v>439</v>
          </cell>
        </row>
        <row r="89">
          <cell r="CK89">
            <v>573859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6AEC4-E485-4376-81F2-ECA0EAB93F9C}">
  <dimension ref="A1:BX99"/>
  <sheetViews>
    <sheetView topLeftCell="W1" zoomScale="140" zoomScaleNormal="140" workbookViewId="0">
      <selection activeCell="A3" sqref="A3:XFD3"/>
    </sheetView>
  </sheetViews>
  <sheetFormatPr defaultColWidth="15.140625" defaultRowHeight="15.75" x14ac:dyDescent="0.25"/>
  <cols>
    <col min="1" max="1" width="12.5703125" style="7" customWidth="1"/>
    <col min="2" max="2" width="43.42578125" style="117" bestFit="1" customWidth="1"/>
    <col min="3" max="3" width="18.42578125" style="172" bestFit="1" customWidth="1"/>
    <col min="4" max="4" width="18.42578125" style="172" customWidth="1"/>
    <col min="5" max="5" width="18.42578125" style="188" bestFit="1" customWidth="1"/>
    <col min="6" max="6" width="10.7109375" style="37" bestFit="1" customWidth="1"/>
    <col min="7" max="7" width="8.85546875" style="37" bestFit="1" customWidth="1"/>
    <col min="8" max="8" width="8.7109375" style="37" customWidth="1"/>
    <col min="9" max="9" width="10.5703125" style="37" customWidth="1"/>
    <col min="10" max="10" width="9.42578125" style="37" bestFit="1" customWidth="1"/>
    <col min="11" max="11" width="10.85546875" style="37" customWidth="1"/>
    <col min="12" max="13" width="11.28515625" style="189" bestFit="1" customWidth="1"/>
    <col min="14" max="14" width="11.140625" style="189" customWidth="1"/>
    <col min="15" max="15" width="11.28515625" style="189" customWidth="1"/>
    <col min="16" max="16" width="11.85546875" style="190" customWidth="1"/>
    <col min="17" max="17" width="11.140625" style="189" customWidth="1"/>
    <col min="18" max="18" width="11" style="189" customWidth="1"/>
    <col min="19" max="19" width="11.7109375" style="189" customWidth="1"/>
    <col min="20" max="20" width="12.140625" style="189" customWidth="1"/>
    <col min="21" max="21" width="11.28515625" style="189" customWidth="1"/>
    <col min="22" max="22" width="11.140625" style="189" customWidth="1"/>
    <col min="23" max="24" width="11.85546875" style="189" customWidth="1"/>
    <col min="25" max="25" width="10.28515625" style="189" customWidth="1"/>
    <col min="26" max="26" width="12" style="189" bestFit="1" customWidth="1"/>
    <col min="27" max="27" width="11.5703125" style="37" bestFit="1" customWidth="1"/>
    <col min="28" max="28" width="11.42578125" style="37" bestFit="1" customWidth="1"/>
    <col min="29" max="29" width="11.28515625" style="37" bestFit="1" customWidth="1"/>
    <col min="30" max="31" width="10.85546875" style="37" bestFit="1" customWidth="1"/>
    <col min="32" max="32" width="11.42578125" style="37" bestFit="1" customWidth="1"/>
    <col min="33" max="34" width="10.7109375" style="37" bestFit="1" customWidth="1"/>
    <col min="35" max="16384" width="15.140625" style="37"/>
  </cols>
  <sheetData>
    <row r="1" spans="1:34" ht="15.75" customHeight="1" thickBot="1" x14ac:dyDescent="0.3">
      <c r="A1" s="324" t="s">
        <v>0</v>
      </c>
      <c r="B1" s="326" t="s">
        <v>1</v>
      </c>
      <c r="C1" s="328" t="s">
        <v>2</v>
      </c>
      <c r="D1" s="329"/>
      <c r="E1" s="38" t="s">
        <v>3</v>
      </c>
      <c r="F1" s="330" t="s">
        <v>4</v>
      </c>
      <c r="G1" s="331"/>
      <c r="H1" s="331"/>
      <c r="I1" s="331"/>
      <c r="J1" s="331"/>
      <c r="K1" s="332" t="s">
        <v>5</v>
      </c>
      <c r="L1" s="322" t="s">
        <v>6</v>
      </c>
      <c r="M1" s="311" t="s">
        <v>7</v>
      </c>
      <c r="N1" s="311" t="s">
        <v>8</v>
      </c>
      <c r="O1" s="311" t="s">
        <v>9</v>
      </c>
      <c r="P1" s="313" t="s">
        <v>10</v>
      </c>
      <c r="Q1" s="311" t="s">
        <v>11</v>
      </c>
      <c r="R1" s="311" t="s">
        <v>12</v>
      </c>
      <c r="S1" s="311" t="s">
        <v>13</v>
      </c>
      <c r="T1" s="316" t="s">
        <v>14</v>
      </c>
      <c r="U1" s="318" t="s">
        <v>15</v>
      </c>
      <c r="V1" s="320" t="s">
        <v>16</v>
      </c>
      <c r="W1" s="309" t="s">
        <v>17</v>
      </c>
      <c r="X1" s="309" t="s">
        <v>18</v>
      </c>
      <c r="Y1" s="303" t="s">
        <v>19</v>
      </c>
      <c r="Z1" s="305" t="s">
        <v>20</v>
      </c>
      <c r="AA1" s="307" t="s">
        <v>21</v>
      </c>
      <c r="AB1" s="299" t="s">
        <v>21</v>
      </c>
      <c r="AC1" s="299" t="s">
        <v>21</v>
      </c>
      <c r="AD1" s="299" t="s">
        <v>21</v>
      </c>
      <c r="AE1" s="299" t="s">
        <v>21</v>
      </c>
      <c r="AF1" s="301" t="s">
        <v>22</v>
      </c>
      <c r="AG1" s="301" t="s">
        <v>23</v>
      </c>
      <c r="AH1" s="301" t="s">
        <v>23</v>
      </c>
    </row>
    <row r="2" spans="1:34" ht="15.75" customHeight="1" thickBot="1" x14ac:dyDescent="0.3">
      <c r="A2" s="325"/>
      <c r="B2" s="327"/>
      <c r="C2" s="39">
        <v>1</v>
      </c>
      <c r="D2" s="40">
        <v>2</v>
      </c>
      <c r="E2" s="41">
        <v>1</v>
      </c>
      <c r="F2" s="42" t="s">
        <v>24</v>
      </c>
      <c r="G2" s="42" t="s">
        <v>25</v>
      </c>
      <c r="H2" s="43" t="s">
        <v>26</v>
      </c>
      <c r="I2" s="44" t="s">
        <v>27</v>
      </c>
      <c r="J2" s="42" t="s">
        <v>28</v>
      </c>
      <c r="K2" s="333"/>
      <c r="L2" s="323"/>
      <c r="M2" s="312"/>
      <c r="N2" s="312"/>
      <c r="O2" s="312"/>
      <c r="P2" s="314"/>
      <c r="Q2" s="315"/>
      <c r="R2" s="312"/>
      <c r="S2" s="312"/>
      <c r="T2" s="317"/>
      <c r="U2" s="319"/>
      <c r="V2" s="321"/>
      <c r="W2" s="310"/>
      <c r="X2" s="310"/>
      <c r="Y2" s="304"/>
      <c r="Z2" s="306"/>
      <c r="AA2" s="308"/>
      <c r="AB2" s="300"/>
      <c r="AC2" s="300"/>
      <c r="AD2" s="300"/>
      <c r="AE2" s="300"/>
      <c r="AF2" s="302"/>
      <c r="AG2" s="302"/>
      <c r="AH2" s="302"/>
    </row>
    <row r="3" spans="1:34" ht="14.25" customHeight="1" x14ac:dyDescent="0.25">
      <c r="A3" s="45" t="s">
        <v>29</v>
      </c>
      <c r="B3" s="13" t="str">
        <f>HYPERLINK("http://www.combatvet.org/members/showMember.asp?LID=9416","Scott ""Big Dawg"" Johnson")</f>
        <v>Scott "Big Dawg" Johnson</v>
      </c>
      <c r="C3" s="46" t="s">
        <v>30</v>
      </c>
      <c r="D3" s="47"/>
      <c r="E3" s="48" t="s">
        <v>31</v>
      </c>
      <c r="F3" s="49" t="s">
        <v>32</v>
      </c>
      <c r="G3" s="50"/>
      <c r="H3" s="50" t="s">
        <v>33</v>
      </c>
      <c r="I3" s="50"/>
      <c r="J3" s="50" t="s">
        <v>34</v>
      </c>
      <c r="K3" s="51" t="e">
        <f>[1]Mileage!CK2</f>
        <v>#REF!</v>
      </c>
      <c r="L3" s="52"/>
      <c r="M3" s="53"/>
      <c r="N3" s="53"/>
      <c r="O3" s="53"/>
      <c r="P3" s="53"/>
      <c r="Q3" s="53"/>
      <c r="R3" s="53"/>
      <c r="S3" s="53"/>
      <c r="T3" s="54"/>
      <c r="U3" s="54"/>
      <c r="V3" s="55"/>
      <c r="W3" s="56"/>
      <c r="X3" s="54"/>
      <c r="Y3" s="57"/>
      <c r="Z3" s="58"/>
      <c r="AA3" s="52"/>
      <c r="AB3" s="53"/>
      <c r="AC3" s="53"/>
      <c r="AD3" s="53"/>
      <c r="AE3" s="53"/>
      <c r="AF3" s="53"/>
      <c r="AG3" s="53"/>
      <c r="AH3" s="53"/>
    </row>
    <row r="4" spans="1:34" ht="14.25" customHeight="1" x14ac:dyDescent="0.25">
      <c r="A4" s="45" t="s">
        <v>35</v>
      </c>
      <c r="B4" s="13" t="str">
        <f>HYPERLINK("http://www.combatvet.org/members/showMember.asp?LID=10224","jeffrey ""Stretch"" scott")</f>
        <v>jeffrey "Stretch" scott</v>
      </c>
      <c r="C4" s="59"/>
      <c r="D4" s="60"/>
      <c r="E4" s="61"/>
      <c r="F4" s="49"/>
      <c r="G4" s="50"/>
      <c r="H4" s="50"/>
      <c r="I4" s="50"/>
      <c r="J4" s="50"/>
      <c r="K4" s="51">
        <f>[1]Mileage!CK3</f>
        <v>12514</v>
      </c>
      <c r="L4" s="52">
        <v>41947</v>
      </c>
      <c r="M4" s="53">
        <v>41986</v>
      </c>
      <c r="N4" s="53">
        <v>41986</v>
      </c>
      <c r="O4" s="53">
        <v>42283</v>
      </c>
      <c r="P4" s="53"/>
      <c r="Q4" s="53"/>
      <c r="R4" s="53"/>
      <c r="S4" s="53"/>
      <c r="T4" s="54"/>
      <c r="U4" s="54"/>
      <c r="V4" s="55"/>
      <c r="W4" s="56"/>
      <c r="X4" s="54"/>
      <c r="Y4" s="57"/>
      <c r="Z4" s="58"/>
      <c r="AA4" s="52"/>
      <c r="AB4" s="53"/>
      <c r="AC4" s="53"/>
      <c r="AD4" s="53"/>
      <c r="AE4" s="53"/>
      <c r="AF4" s="53"/>
      <c r="AG4" s="53"/>
      <c r="AH4" s="53"/>
    </row>
    <row r="5" spans="1:34" ht="14.25" customHeight="1" x14ac:dyDescent="0.25">
      <c r="A5" s="45" t="s">
        <v>36</v>
      </c>
      <c r="B5" s="13" t="str">
        <f>HYPERLINK("http://www.combatvet.org/members/showMember.asp?LID=10457","DALE ""Peacemaker"" FATER")</f>
        <v>DALE "Peacemaker" FATER</v>
      </c>
      <c r="C5" s="59" t="s">
        <v>37</v>
      </c>
      <c r="D5" s="60" t="s">
        <v>38</v>
      </c>
      <c r="E5" s="61" t="s">
        <v>39</v>
      </c>
      <c r="F5" s="49" t="s">
        <v>40</v>
      </c>
      <c r="G5" s="62"/>
      <c r="H5" s="62"/>
      <c r="I5" s="62"/>
      <c r="J5" s="62"/>
      <c r="K5" s="51">
        <f>[1]Mileage!CK4</f>
        <v>8764</v>
      </c>
      <c r="L5" s="52" t="s">
        <v>41</v>
      </c>
      <c r="M5" s="63">
        <v>41986</v>
      </c>
      <c r="N5" s="63">
        <v>41986</v>
      </c>
      <c r="O5" s="63">
        <v>42283</v>
      </c>
      <c r="P5" s="63">
        <v>42283</v>
      </c>
      <c r="Q5" s="63">
        <v>42647</v>
      </c>
      <c r="R5" s="63">
        <v>43011</v>
      </c>
      <c r="S5" s="63">
        <v>43813</v>
      </c>
      <c r="T5" s="98"/>
      <c r="U5" s="280"/>
      <c r="V5" s="55"/>
      <c r="W5" s="101"/>
      <c r="X5" s="98"/>
      <c r="Y5" s="57"/>
      <c r="Z5" s="58"/>
      <c r="AA5" s="67">
        <v>42546</v>
      </c>
      <c r="AB5" s="63"/>
      <c r="AC5" s="63"/>
      <c r="AD5" s="63"/>
      <c r="AE5" s="63"/>
      <c r="AF5" s="63">
        <v>42283</v>
      </c>
      <c r="AG5" s="63"/>
      <c r="AH5" s="63"/>
    </row>
    <row r="6" spans="1:34" ht="14.25" hidden="1" customHeight="1" x14ac:dyDescent="0.25">
      <c r="A6" s="9" t="s">
        <v>42</v>
      </c>
      <c r="B6" s="250" t="s">
        <v>43</v>
      </c>
      <c r="C6" s="59" t="s">
        <v>44</v>
      </c>
      <c r="D6" s="60" t="s">
        <v>37</v>
      </c>
      <c r="E6" s="61" t="s">
        <v>45</v>
      </c>
      <c r="F6" s="68" t="s">
        <v>46</v>
      </c>
      <c r="G6" s="69" t="s">
        <v>47</v>
      </c>
      <c r="H6" s="69" t="s">
        <v>48</v>
      </c>
      <c r="I6" s="69" t="s">
        <v>49</v>
      </c>
      <c r="J6" s="69" t="s">
        <v>50</v>
      </c>
      <c r="K6" s="51">
        <f>[1]Mileage!CK5</f>
        <v>29801</v>
      </c>
      <c r="L6" s="70">
        <v>45083</v>
      </c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71"/>
      <c r="Z6" s="72"/>
      <c r="AA6" s="73">
        <v>45059</v>
      </c>
      <c r="AB6" s="55" t="s">
        <v>51</v>
      </c>
      <c r="AC6" s="55">
        <v>45164</v>
      </c>
      <c r="AD6" s="55">
        <v>45199</v>
      </c>
      <c r="AE6" s="55"/>
      <c r="AF6" s="55">
        <v>45170</v>
      </c>
      <c r="AG6" s="55"/>
      <c r="AH6" s="55"/>
    </row>
    <row r="7" spans="1:34" ht="14.25" customHeight="1" x14ac:dyDescent="0.25">
      <c r="A7" s="74" t="s">
        <v>52</v>
      </c>
      <c r="B7" s="33" t="s">
        <v>53</v>
      </c>
      <c r="C7" s="59"/>
      <c r="D7" s="60"/>
      <c r="E7" s="61"/>
      <c r="F7" s="75"/>
      <c r="G7" s="69"/>
      <c r="H7" s="69"/>
      <c r="I7" s="69"/>
      <c r="J7" s="69"/>
      <c r="K7" s="12">
        <f>[1]Mileage!CK6</f>
        <v>7817</v>
      </c>
      <c r="L7" s="73"/>
      <c r="M7" s="55"/>
      <c r="N7" s="55"/>
      <c r="O7" s="55"/>
      <c r="P7" s="55"/>
      <c r="Q7" s="55"/>
      <c r="R7" s="55"/>
      <c r="S7" s="55"/>
      <c r="T7" s="55"/>
      <c r="U7" s="55"/>
      <c r="V7" s="55"/>
      <c r="W7" s="282"/>
      <c r="X7" s="281"/>
      <c r="Y7" s="280"/>
      <c r="Z7" s="58"/>
      <c r="AA7" s="73"/>
      <c r="AB7" s="65"/>
      <c r="AC7" s="55"/>
      <c r="AD7" s="55"/>
      <c r="AE7" s="55"/>
      <c r="AF7" s="55"/>
      <c r="AG7" s="55"/>
      <c r="AH7" s="55"/>
    </row>
    <row r="8" spans="1:34" ht="14.25" hidden="1" customHeight="1" x14ac:dyDescent="0.25">
      <c r="A8" s="9" t="s">
        <v>54</v>
      </c>
      <c r="B8" s="115" t="s">
        <v>55</v>
      </c>
      <c r="C8" s="59"/>
      <c r="D8" s="60" t="s">
        <v>56</v>
      </c>
      <c r="E8" s="61" t="s">
        <v>39</v>
      </c>
      <c r="F8" s="75"/>
      <c r="G8" s="69"/>
      <c r="H8" s="69"/>
      <c r="I8" s="69"/>
      <c r="J8" s="69"/>
      <c r="K8" s="12">
        <f>[1]Mileage!CK7</f>
        <v>1758</v>
      </c>
      <c r="L8" s="55">
        <v>41947</v>
      </c>
      <c r="M8" s="55">
        <v>41986</v>
      </c>
      <c r="N8" s="55">
        <v>42283</v>
      </c>
      <c r="O8" s="55">
        <v>42283</v>
      </c>
      <c r="P8" s="55">
        <v>42283</v>
      </c>
      <c r="Q8" s="55"/>
      <c r="R8" s="55"/>
      <c r="S8" s="55"/>
      <c r="T8" s="55"/>
      <c r="U8" s="55"/>
      <c r="V8" s="55"/>
      <c r="W8" s="55"/>
      <c r="X8" s="55"/>
      <c r="Y8" s="55"/>
      <c r="Z8" s="58"/>
      <c r="AA8" s="79"/>
      <c r="AB8" s="55"/>
      <c r="AC8" s="55"/>
      <c r="AD8" s="55"/>
      <c r="AE8" s="55"/>
      <c r="AF8" s="55"/>
      <c r="AG8" s="55"/>
      <c r="AH8" s="55"/>
    </row>
    <row r="9" spans="1:34" ht="13.5" customHeight="1" x14ac:dyDescent="0.25">
      <c r="A9" s="45" t="s">
        <v>57</v>
      </c>
      <c r="B9" s="13" t="str">
        <f>HYPERLINK("http://www.combatvet.org/members/showMember.asp?LID=14498","Michael ""Half Trac"" Headrick")</f>
        <v>Michael "Half Trac" Headrick</v>
      </c>
      <c r="C9" s="80" t="s">
        <v>58</v>
      </c>
      <c r="D9" s="81" t="s">
        <v>37</v>
      </c>
      <c r="E9" s="61" t="s">
        <v>59</v>
      </c>
      <c r="F9" s="49"/>
      <c r="G9" s="50"/>
      <c r="H9" s="50"/>
      <c r="I9" s="50"/>
      <c r="J9" s="50"/>
      <c r="K9" s="51">
        <f>[1]Mileage!CK8</f>
        <v>17219</v>
      </c>
      <c r="L9" s="82">
        <v>41860</v>
      </c>
      <c r="M9" s="83">
        <v>41986</v>
      </c>
      <c r="N9" s="83">
        <v>43011</v>
      </c>
      <c r="O9" s="83">
        <v>43449</v>
      </c>
      <c r="P9" s="83"/>
      <c r="Q9" s="83"/>
      <c r="R9" s="83"/>
      <c r="S9" s="83"/>
      <c r="T9" s="84"/>
      <c r="U9" s="84"/>
      <c r="V9" s="85"/>
      <c r="W9" s="86"/>
      <c r="X9" s="84"/>
      <c r="Y9" s="87"/>
      <c r="Z9" s="88"/>
      <c r="AA9" s="82"/>
      <c r="AB9" s="281"/>
      <c r="AC9" s="83"/>
      <c r="AD9" s="83"/>
      <c r="AE9" s="83"/>
      <c r="AF9" s="83"/>
      <c r="AG9" s="83"/>
      <c r="AH9" s="83"/>
    </row>
    <row r="10" spans="1:34" hidden="1" x14ac:dyDescent="0.25">
      <c r="A10" s="89" t="s">
        <v>60</v>
      </c>
      <c r="B10" s="245" t="s">
        <v>61</v>
      </c>
      <c r="C10" s="59" t="s">
        <v>62</v>
      </c>
      <c r="D10" s="47" t="s">
        <v>63</v>
      </c>
      <c r="E10" s="48" t="s">
        <v>64</v>
      </c>
      <c r="F10" s="49" t="s">
        <v>65</v>
      </c>
      <c r="G10" s="50" t="s">
        <v>66</v>
      </c>
      <c r="H10" s="50"/>
      <c r="I10" s="50" t="s">
        <v>67</v>
      </c>
      <c r="J10" s="50"/>
      <c r="K10" s="51">
        <f>[1]Mileage!CK10</f>
        <v>0</v>
      </c>
      <c r="L10" s="52"/>
      <c r="M10" s="53"/>
      <c r="N10" s="53"/>
      <c r="O10" s="53"/>
      <c r="P10" s="53"/>
      <c r="Q10" s="53"/>
      <c r="R10" s="53"/>
      <c r="S10" s="53"/>
      <c r="T10" s="54"/>
      <c r="U10" s="54"/>
      <c r="V10" s="55"/>
      <c r="W10" s="56"/>
      <c r="X10" s="54"/>
      <c r="Y10" s="57"/>
      <c r="Z10" s="58"/>
      <c r="AA10" s="52"/>
      <c r="AB10" s="83"/>
      <c r="AC10" s="53"/>
      <c r="AD10" s="53"/>
      <c r="AE10" s="53"/>
      <c r="AF10" s="53"/>
      <c r="AG10" s="53"/>
      <c r="AH10" s="53"/>
    </row>
    <row r="11" spans="1:34" hidden="1" x14ac:dyDescent="0.25">
      <c r="A11" s="91" t="s">
        <v>68</v>
      </c>
      <c r="B11" s="212" t="s">
        <v>69</v>
      </c>
      <c r="C11" s="59" t="s">
        <v>37</v>
      </c>
      <c r="D11" s="60" t="s">
        <v>70</v>
      </c>
      <c r="E11" s="61"/>
      <c r="F11" s="49"/>
      <c r="G11" s="50"/>
      <c r="H11" s="50"/>
      <c r="I11" s="50"/>
      <c r="J11" s="50"/>
      <c r="K11" s="12">
        <f>[1]Mileage!CK11</f>
        <v>17668</v>
      </c>
      <c r="L11" s="52"/>
      <c r="M11" s="53"/>
      <c r="N11" s="53"/>
      <c r="O11" s="53"/>
      <c r="P11" s="53"/>
      <c r="Q11" s="53"/>
      <c r="R11" s="54"/>
      <c r="S11" s="53"/>
      <c r="T11" s="54"/>
      <c r="U11" s="54"/>
      <c r="V11" s="55"/>
      <c r="W11" s="56"/>
      <c r="X11" s="54"/>
      <c r="Y11" s="57"/>
      <c r="Z11" s="58"/>
      <c r="AA11" s="52"/>
      <c r="AB11" s="53"/>
      <c r="AC11" s="53"/>
      <c r="AD11" s="53"/>
      <c r="AE11" s="53"/>
      <c r="AF11" s="53"/>
      <c r="AG11" s="53"/>
      <c r="AH11" s="53"/>
    </row>
    <row r="12" spans="1:34" ht="14.25" customHeight="1" x14ac:dyDescent="0.25">
      <c r="A12" s="92" t="s">
        <v>71</v>
      </c>
      <c r="B12" s="93" t="s">
        <v>72</v>
      </c>
      <c r="C12" s="59" t="s">
        <v>73</v>
      </c>
      <c r="D12" s="47" t="s">
        <v>70</v>
      </c>
      <c r="E12" s="48" t="s">
        <v>74</v>
      </c>
      <c r="F12" s="94" t="s">
        <v>75</v>
      </c>
      <c r="G12" s="95" t="s">
        <v>76</v>
      </c>
      <c r="H12" s="95" t="s">
        <v>33</v>
      </c>
      <c r="I12" s="95" t="s">
        <v>40</v>
      </c>
      <c r="J12" s="50" t="s">
        <v>77</v>
      </c>
      <c r="K12" s="96">
        <f>[1]Mileage!CK12</f>
        <v>5692</v>
      </c>
      <c r="L12" s="97">
        <v>42494</v>
      </c>
      <c r="M12" s="98">
        <v>43011</v>
      </c>
      <c r="N12" s="98">
        <v>43046</v>
      </c>
      <c r="O12" s="98">
        <v>43193</v>
      </c>
      <c r="P12" s="98">
        <v>43375</v>
      </c>
      <c r="Q12" s="99">
        <v>43449</v>
      </c>
      <c r="R12" s="98">
        <v>43505</v>
      </c>
      <c r="S12" s="98">
        <v>43813</v>
      </c>
      <c r="T12" s="99">
        <v>44079</v>
      </c>
      <c r="U12" s="99">
        <v>44184</v>
      </c>
      <c r="V12" s="55">
        <v>44289</v>
      </c>
      <c r="W12" s="100">
        <v>44335</v>
      </c>
      <c r="X12" s="54">
        <v>44373</v>
      </c>
      <c r="Y12" s="57">
        <v>44408</v>
      </c>
      <c r="Z12" s="58">
        <v>44450</v>
      </c>
      <c r="AA12" s="97">
        <v>43225</v>
      </c>
      <c r="AB12" s="98">
        <v>43365</v>
      </c>
      <c r="AC12" s="99">
        <v>43367</v>
      </c>
      <c r="AD12" s="55">
        <v>43377</v>
      </c>
      <c r="AE12" s="101" t="s">
        <v>78</v>
      </c>
      <c r="AF12" s="98">
        <v>45464</v>
      </c>
      <c r="AG12" s="98"/>
      <c r="AH12" s="98"/>
    </row>
    <row r="13" spans="1:34" ht="14.25" customHeight="1" x14ac:dyDescent="0.25">
      <c r="A13" s="102" t="s">
        <v>79</v>
      </c>
      <c r="B13" s="90" t="s">
        <v>80</v>
      </c>
      <c r="C13" s="59" t="s">
        <v>37</v>
      </c>
      <c r="D13" s="60" t="s">
        <v>30</v>
      </c>
      <c r="E13" s="61"/>
      <c r="F13" s="49"/>
      <c r="G13" s="50"/>
      <c r="H13" s="50" t="s">
        <v>33</v>
      </c>
      <c r="I13" s="50"/>
      <c r="J13" s="50"/>
      <c r="K13" s="51">
        <f>[1]Mileage!CK13</f>
        <v>88217</v>
      </c>
      <c r="L13" s="52">
        <v>43620</v>
      </c>
      <c r="M13" s="53">
        <v>43813</v>
      </c>
      <c r="N13" s="53">
        <v>43813</v>
      </c>
      <c r="O13" s="53">
        <v>44201</v>
      </c>
      <c r="P13" s="53"/>
      <c r="Q13" s="53"/>
      <c r="R13" s="53"/>
      <c r="S13" s="53"/>
      <c r="T13" s="54"/>
      <c r="U13" s="54"/>
      <c r="V13" s="55"/>
      <c r="W13" s="56"/>
      <c r="X13" s="54"/>
      <c r="Y13" s="57"/>
      <c r="Z13" s="58"/>
      <c r="AA13" s="52">
        <v>44037</v>
      </c>
      <c r="AB13" s="53"/>
      <c r="AC13" s="53"/>
      <c r="AD13" s="53"/>
      <c r="AE13" s="53"/>
      <c r="AF13" s="53"/>
      <c r="AG13" s="53"/>
      <c r="AH13" s="53"/>
    </row>
    <row r="14" spans="1:34" ht="14.25" customHeight="1" x14ac:dyDescent="0.25">
      <c r="A14" s="5" t="s">
        <v>81</v>
      </c>
      <c r="B14" s="33" t="s">
        <v>82</v>
      </c>
      <c r="C14" s="59" t="s">
        <v>37</v>
      </c>
      <c r="D14" s="60" t="s">
        <v>83</v>
      </c>
      <c r="E14" s="61" t="s">
        <v>84</v>
      </c>
      <c r="F14" s="49" t="s">
        <v>66</v>
      </c>
      <c r="G14" s="50"/>
      <c r="H14" s="50"/>
      <c r="I14" s="50"/>
      <c r="J14" s="50"/>
      <c r="K14" s="51">
        <f>[1]Mileage!CK14</f>
        <v>14848</v>
      </c>
      <c r="L14" s="52">
        <v>43620</v>
      </c>
      <c r="M14" s="53">
        <v>43813</v>
      </c>
      <c r="N14" s="53">
        <v>44201</v>
      </c>
      <c r="O14" s="53">
        <v>44443</v>
      </c>
      <c r="P14" s="53"/>
      <c r="Q14" s="53"/>
      <c r="R14" s="53"/>
      <c r="S14" s="53"/>
      <c r="T14" s="54"/>
      <c r="U14" s="54"/>
      <c r="V14" s="55"/>
      <c r="W14" s="56"/>
      <c r="X14" s="54"/>
      <c r="Y14" s="57"/>
      <c r="Z14" s="58"/>
      <c r="AA14" s="52"/>
      <c r="AB14" s="53"/>
      <c r="AC14" s="53"/>
      <c r="AD14" s="53"/>
      <c r="AE14" s="53"/>
      <c r="AF14" s="53"/>
      <c r="AG14" s="53"/>
      <c r="AH14" s="53"/>
    </row>
    <row r="15" spans="1:34" ht="14.25" customHeight="1" x14ac:dyDescent="0.25">
      <c r="A15" s="5" t="s">
        <v>85</v>
      </c>
      <c r="B15" s="103" t="s">
        <v>86</v>
      </c>
      <c r="C15" s="59" t="s">
        <v>87</v>
      </c>
      <c r="D15" s="60" t="s">
        <v>70</v>
      </c>
      <c r="E15" s="61"/>
      <c r="F15" s="75" t="s">
        <v>66</v>
      </c>
      <c r="G15" s="69"/>
      <c r="H15" s="69"/>
      <c r="I15" s="69"/>
      <c r="J15" s="69"/>
      <c r="K15" s="12">
        <f>[1]Mileage!CK15</f>
        <v>8005</v>
      </c>
      <c r="L15" s="79">
        <v>43364</v>
      </c>
      <c r="M15" s="55">
        <v>43813</v>
      </c>
      <c r="N15" s="55">
        <v>43813</v>
      </c>
      <c r="O15" s="55">
        <v>43813</v>
      </c>
      <c r="P15" s="55"/>
      <c r="Q15" s="55"/>
      <c r="R15" s="104"/>
      <c r="S15" s="55"/>
      <c r="T15" s="55"/>
      <c r="U15" s="104"/>
      <c r="V15" s="55"/>
      <c r="W15" s="105"/>
      <c r="X15" s="54"/>
      <c r="Y15" s="57"/>
      <c r="Z15" s="58"/>
      <c r="AA15" s="79"/>
      <c r="AB15" s="55"/>
      <c r="AC15" s="79"/>
      <c r="AD15" s="79"/>
      <c r="AE15" s="55"/>
      <c r="AF15" s="55"/>
      <c r="AG15" s="55"/>
      <c r="AH15" s="55"/>
    </row>
    <row r="16" spans="1:34" ht="14.25" customHeight="1" x14ac:dyDescent="0.25">
      <c r="A16" s="33" t="s">
        <v>88</v>
      </c>
      <c r="B16" s="33" t="s">
        <v>89</v>
      </c>
      <c r="C16" s="59" t="s">
        <v>58</v>
      </c>
      <c r="D16" s="60"/>
      <c r="E16" s="61"/>
      <c r="F16" s="75"/>
      <c r="G16" s="69"/>
      <c r="H16" s="69"/>
      <c r="I16" s="69"/>
      <c r="J16" s="69"/>
      <c r="K16" s="106">
        <f>[1]Mileage!CK17</f>
        <v>75</v>
      </c>
      <c r="L16" s="76"/>
      <c r="M16" s="65"/>
      <c r="N16" s="65"/>
      <c r="O16" s="283"/>
      <c r="P16" s="65"/>
      <c r="Q16" s="65"/>
      <c r="R16" s="72"/>
      <c r="S16" s="55"/>
      <c r="T16" s="55"/>
      <c r="U16" s="104"/>
      <c r="V16" s="55"/>
      <c r="W16" s="105"/>
      <c r="X16" s="54"/>
      <c r="Y16" s="57"/>
      <c r="Z16" s="58"/>
      <c r="AA16" s="79"/>
      <c r="AB16" s="55"/>
      <c r="AC16" s="76"/>
      <c r="AD16" s="76"/>
      <c r="AE16" s="65"/>
      <c r="AF16" s="65"/>
      <c r="AG16" s="65"/>
      <c r="AH16" s="65"/>
    </row>
    <row r="17" spans="1:34" ht="14.25" customHeight="1" x14ac:dyDescent="0.25">
      <c r="A17" s="33" t="s">
        <v>90</v>
      </c>
      <c r="B17" s="33" t="s">
        <v>91</v>
      </c>
      <c r="C17" s="59" t="s">
        <v>92</v>
      </c>
      <c r="D17" s="60" t="s">
        <v>93</v>
      </c>
      <c r="E17" s="273" t="s">
        <v>94</v>
      </c>
      <c r="F17" s="69"/>
      <c r="G17" s="69"/>
      <c r="H17" s="69"/>
      <c r="I17" s="69" t="s">
        <v>95</v>
      </c>
      <c r="J17" s="69" t="s">
        <v>96</v>
      </c>
      <c r="K17" s="106"/>
      <c r="L17" s="76">
        <v>44655</v>
      </c>
      <c r="M17" s="65"/>
      <c r="N17" s="65"/>
      <c r="O17" s="70"/>
      <c r="P17" s="65"/>
      <c r="Q17" s="65"/>
      <c r="R17" s="72"/>
      <c r="S17" s="65"/>
      <c r="T17" s="65"/>
      <c r="U17" s="72"/>
      <c r="V17" s="55"/>
      <c r="W17" s="108"/>
      <c r="X17" s="54"/>
      <c r="Y17" s="57"/>
      <c r="Z17" s="58"/>
      <c r="AA17" s="76">
        <v>45500</v>
      </c>
      <c r="AB17" s="65"/>
      <c r="AC17" s="76"/>
      <c r="AD17" s="76"/>
      <c r="AE17" s="65"/>
      <c r="AF17" s="65">
        <v>45464</v>
      </c>
      <c r="AG17" s="65"/>
      <c r="AH17" s="65"/>
    </row>
    <row r="18" spans="1:34" ht="14.25" customHeight="1" x14ac:dyDescent="0.25">
      <c r="A18" s="5" t="s">
        <v>97</v>
      </c>
      <c r="B18" s="107" t="s">
        <v>98</v>
      </c>
      <c r="C18" s="59"/>
      <c r="D18" s="60"/>
      <c r="E18" s="61"/>
      <c r="F18" s="49"/>
      <c r="G18" s="50"/>
      <c r="H18" s="50"/>
      <c r="I18" s="50"/>
      <c r="J18" s="50"/>
      <c r="K18" s="106">
        <f>[1]Mileage!CK18</f>
        <v>2726</v>
      </c>
      <c r="L18" s="76"/>
      <c r="M18" s="65"/>
      <c r="N18" s="65"/>
      <c r="O18" s="65"/>
      <c r="P18" s="65"/>
      <c r="Q18" s="65"/>
      <c r="R18" s="65"/>
      <c r="S18" s="65"/>
      <c r="T18" s="65"/>
      <c r="U18" s="72"/>
      <c r="V18" s="55"/>
      <c r="W18" s="108"/>
      <c r="X18" s="54"/>
      <c r="Y18" s="57"/>
      <c r="Z18" s="58"/>
      <c r="AA18" s="76"/>
      <c r="AB18" s="65"/>
      <c r="AC18" s="65"/>
      <c r="AD18" s="65"/>
      <c r="AE18" s="65"/>
      <c r="AF18" s="65"/>
      <c r="AG18" s="65"/>
      <c r="AH18" s="65"/>
    </row>
    <row r="19" spans="1:34" ht="14.25" customHeight="1" x14ac:dyDescent="0.25">
      <c r="A19" s="109" t="s">
        <v>99</v>
      </c>
      <c r="B19" s="110" t="s">
        <v>100</v>
      </c>
      <c r="C19" s="59"/>
      <c r="D19" s="60"/>
      <c r="E19" s="61"/>
      <c r="F19" s="111"/>
      <c r="G19" s="112"/>
      <c r="H19" s="112"/>
      <c r="I19" s="112"/>
      <c r="J19" s="112"/>
      <c r="K19" s="106">
        <f>[1]Mileage!CK19</f>
        <v>0</v>
      </c>
      <c r="L19" s="76"/>
      <c r="M19" s="65"/>
      <c r="N19" s="65"/>
      <c r="O19" s="55"/>
      <c r="P19" s="65"/>
      <c r="Q19" s="65"/>
      <c r="R19" s="65"/>
      <c r="S19" s="65"/>
      <c r="T19" s="65"/>
      <c r="U19" s="72"/>
      <c r="V19" s="55"/>
      <c r="W19" s="108"/>
      <c r="X19" s="54"/>
      <c r="Y19" s="57"/>
      <c r="Z19" s="58"/>
      <c r="AA19" s="76"/>
      <c r="AB19" s="65"/>
      <c r="AC19" s="65"/>
      <c r="AD19" s="65"/>
      <c r="AE19" s="65"/>
      <c r="AF19" s="65"/>
      <c r="AG19" s="65"/>
      <c r="AH19" s="65"/>
    </row>
    <row r="20" spans="1:34" ht="14.25" customHeight="1" x14ac:dyDescent="0.25">
      <c r="A20" s="5" t="s">
        <v>101</v>
      </c>
      <c r="B20" s="113" t="s">
        <v>102</v>
      </c>
      <c r="C20" s="59" t="s">
        <v>37</v>
      </c>
      <c r="D20" s="60" t="s">
        <v>70</v>
      </c>
      <c r="E20" s="61" t="s">
        <v>103</v>
      </c>
      <c r="F20" s="111" t="s">
        <v>104</v>
      </c>
      <c r="G20" s="112"/>
      <c r="H20" s="112"/>
      <c r="I20" s="112" t="s">
        <v>105</v>
      </c>
      <c r="J20" s="112"/>
      <c r="K20" s="106">
        <f>[1]Mileage!CK21</f>
        <v>822</v>
      </c>
      <c r="L20" s="79">
        <v>42968</v>
      </c>
      <c r="M20" s="55">
        <v>43046</v>
      </c>
      <c r="N20" s="55">
        <v>43256</v>
      </c>
      <c r="O20" s="54">
        <v>43449</v>
      </c>
      <c r="P20" s="55">
        <v>43813</v>
      </c>
      <c r="Q20" s="55">
        <v>43813</v>
      </c>
      <c r="R20" s="55">
        <v>44201</v>
      </c>
      <c r="S20" s="55">
        <v>44576</v>
      </c>
      <c r="T20" s="55"/>
      <c r="U20" s="104"/>
      <c r="V20" s="55"/>
      <c r="W20" s="105"/>
      <c r="X20" s="54"/>
      <c r="Y20" s="57"/>
      <c r="Z20" s="58"/>
      <c r="AA20" s="79">
        <v>44030</v>
      </c>
      <c r="AB20" s="55"/>
      <c r="AC20" s="55"/>
      <c r="AD20" s="55"/>
      <c r="AE20" s="55"/>
      <c r="AF20" s="55"/>
      <c r="AG20" s="55"/>
      <c r="AH20" s="55"/>
    </row>
    <row r="21" spans="1:34" ht="14.25" customHeight="1" x14ac:dyDescent="0.25">
      <c r="A21" s="74" t="s">
        <v>106</v>
      </c>
      <c r="B21" s="33" t="s">
        <v>107</v>
      </c>
      <c r="C21" s="59" t="s">
        <v>108</v>
      </c>
      <c r="D21" s="60" t="s">
        <v>109</v>
      </c>
      <c r="E21" s="61"/>
      <c r="F21" s="111" t="s">
        <v>110</v>
      </c>
      <c r="G21" s="112" t="s">
        <v>111</v>
      </c>
      <c r="H21" s="112"/>
      <c r="I21" s="112" t="s">
        <v>112</v>
      </c>
      <c r="J21" s="112"/>
      <c r="K21" s="12">
        <f>[1]Mileage!CK22</f>
        <v>28470</v>
      </c>
      <c r="L21" s="79" t="s">
        <v>113</v>
      </c>
      <c r="M21" s="55"/>
      <c r="N21" s="55"/>
      <c r="O21" s="55"/>
      <c r="P21" s="55"/>
      <c r="Q21" s="55"/>
      <c r="R21" s="55"/>
      <c r="S21" s="55"/>
      <c r="T21" s="55"/>
      <c r="U21" s="104"/>
      <c r="V21" s="55"/>
      <c r="W21" s="105"/>
      <c r="X21" s="54"/>
      <c r="Y21" s="57"/>
      <c r="Z21" s="58"/>
      <c r="AA21" s="79">
        <v>45157</v>
      </c>
      <c r="AB21" s="55"/>
      <c r="AC21" s="55"/>
      <c r="AD21" s="55"/>
      <c r="AE21" s="55"/>
      <c r="AF21" s="55"/>
      <c r="AG21" s="55"/>
      <c r="AH21" s="55"/>
    </row>
    <row r="22" spans="1:34" ht="14.25" customHeight="1" x14ac:dyDescent="0.25">
      <c r="A22" s="74" t="s">
        <v>114</v>
      </c>
      <c r="B22" s="33" t="s">
        <v>115</v>
      </c>
      <c r="C22" s="80" t="s">
        <v>37</v>
      </c>
      <c r="D22" s="81"/>
      <c r="E22" s="61"/>
      <c r="F22" s="111"/>
      <c r="G22" s="112"/>
      <c r="H22" s="112"/>
      <c r="I22" s="112"/>
      <c r="J22" s="112"/>
      <c r="K22" s="12">
        <f>[1]Mileage!CK23</f>
        <v>8774</v>
      </c>
      <c r="L22" s="79"/>
      <c r="M22" s="55"/>
      <c r="N22" s="55"/>
      <c r="O22" s="55"/>
      <c r="P22" s="55"/>
      <c r="Q22" s="55"/>
      <c r="R22" s="55"/>
      <c r="S22" s="55"/>
      <c r="T22" s="55"/>
      <c r="U22" s="104"/>
      <c r="V22" s="55"/>
      <c r="W22" s="105"/>
      <c r="X22" s="54"/>
      <c r="Y22" s="57"/>
      <c r="Z22" s="58"/>
      <c r="AA22" s="79"/>
      <c r="AB22" s="55"/>
      <c r="AC22" s="55"/>
      <c r="AD22" s="55"/>
      <c r="AE22" s="55"/>
      <c r="AF22" s="55"/>
      <c r="AG22" s="55"/>
      <c r="AH22" s="55"/>
    </row>
    <row r="23" spans="1:34" ht="14.25" hidden="1" customHeight="1" x14ac:dyDescent="0.25">
      <c r="A23" s="114" t="s">
        <v>116</v>
      </c>
      <c r="B23" s="115" t="s">
        <v>117</v>
      </c>
      <c r="C23" s="59"/>
      <c r="D23" s="60"/>
      <c r="E23" s="61"/>
      <c r="F23" s="111"/>
      <c r="G23" s="112"/>
      <c r="H23" s="112"/>
      <c r="I23" s="112"/>
      <c r="J23" s="112"/>
      <c r="K23" s="12">
        <f>[1]Mileage!CK24</f>
        <v>6155</v>
      </c>
      <c r="L23" s="79"/>
      <c r="M23" s="55"/>
      <c r="N23" s="55"/>
      <c r="O23" s="55"/>
      <c r="P23" s="55"/>
      <c r="Q23" s="55"/>
      <c r="R23" s="55"/>
      <c r="S23" s="55"/>
      <c r="T23" s="55"/>
      <c r="U23" s="104"/>
      <c r="V23" s="55"/>
      <c r="W23" s="104"/>
      <c r="X23" s="54"/>
      <c r="Y23" s="57"/>
      <c r="Z23" s="58"/>
      <c r="AA23" s="79"/>
      <c r="AB23" s="55"/>
      <c r="AC23" s="55"/>
      <c r="AD23" s="55"/>
      <c r="AE23" s="55"/>
      <c r="AF23" s="55"/>
      <c r="AG23" s="55"/>
      <c r="AH23" s="55"/>
    </row>
    <row r="24" spans="1:34" ht="14.25" customHeight="1" x14ac:dyDescent="0.25">
      <c r="A24" s="74" t="s">
        <v>118</v>
      </c>
      <c r="B24" s="33" t="s">
        <v>119</v>
      </c>
      <c r="C24" s="59" t="s">
        <v>37</v>
      </c>
      <c r="D24" s="60"/>
      <c r="E24" s="61" t="s">
        <v>120</v>
      </c>
      <c r="F24" s="111"/>
      <c r="G24" s="112"/>
      <c r="H24" s="112"/>
      <c r="I24" s="112"/>
      <c r="J24" s="112"/>
      <c r="K24" s="12" t="e">
        <f>[1]Mileage!#REF!</f>
        <v>#REF!</v>
      </c>
      <c r="L24" s="79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104"/>
      <c r="X24" s="54"/>
      <c r="Y24" s="57"/>
      <c r="Z24" s="58"/>
      <c r="AA24" s="79"/>
      <c r="AB24" s="55"/>
      <c r="AC24" s="55"/>
      <c r="AD24" s="55"/>
      <c r="AE24" s="55"/>
      <c r="AF24" s="55"/>
      <c r="AG24" s="55"/>
      <c r="AH24" s="55"/>
    </row>
    <row r="25" spans="1:34" ht="14.25" customHeight="1" x14ac:dyDescent="0.25">
      <c r="A25" s="5" t="s">
        <v>121</v>
      </c>
      <c r="B25" s="116" t="s">
        <v>122</v>
      </c>
      <c r="C25" s="46" t="s">
        <v>87</v>
      </c>
      <c r="D25" s="47" t="s">
        <v>70</v>
      </c>
      <c r="E25" s="61" t="s">
        <v>123</v>
      </c>
      <c r="F25" s="75" t="s">
        <v>104</v>
      </c>
      <c r="G25" s="69" t="s">
        <v>66</v>
      </c>
      <c r="H25" s="69" t="s">
        <v>124</v>
      </c>
      <c r="I25" s="69" t="s">
        <v>125</v>
      </c>
      <c r="J25" s="69" t="s">
        <v>126</v>
      </c>
      <c r="K25" s="12">
        <f>[1]Mileage!CK25</f>
        <v>585</v>
      </c>
      <c r="L25" s="79">
        <v>44061</v>
      </c>
      <c r="M25" s="55">
        <v>44201</v>
      </c>
      <c r="N25" s="55">
        <v>44201</v>
      </c>
      <c r="O25" s="55">
        <v>44201</v>
      </c>
      <c r="P25" s="55">
        <v>44331</v>
      </c>
      <c r="Q25" s="54">
        <v>44373</v>
      </c>
      <c r="R25" s="57">
        <v>44408</v>
      </c>
      <c r="S25" s="55">
        <v>44450</v>
      </c>
      <c r="T25" s="55">
        <v>44576</v>
      </c>
      <c r="U25" s="55"/>
      <c r="V25" s="55"/>
      <c r="W25" s="104"/>
      <c r="X25" s="54"/>
      <c r="Y25" s="57"/>
      <c r="Z25" s="58"/>
      <c r="AA25" s="79">
        <v>44030</v>
      </c>
      <c r="AB25" s="55">
        <v>44364</v>
      </c>
      <c r="AC25" s="55">
        <v>44365</v>
      </c>
      <c r="AD25" s="55">
        <v>44366</v>
      </c>
      <c r="AE25" s="55" t="s">
        <v>127</v>
      </c>
      <c r="AF25" s="55">
        <v>45464</v>
      </c>
      <c r="AG25" s="55"/>
      <c r="AH25" s="55"/>
    </row>
    <row r="26" spans="1:34" ht="14.25" hidden="1" customHeight="1" x14ac:dyDescent="0.25">
      <c r="A26" s="117" t="s">
        <v>128</v>
      </c>
      <c r="B26" s="118" t="s">
        <v>129</v>
      </c>
      <c r="C26" s="46"/>
      <c r="D26" s="47"/>
      <c r="E26" s="61"/>
      <c r="F26" s="119"/>
      <c r="G26" s="120"/>
      <c r="H26" s="120"/>
      <c r="I26" s="120"/>
      <c r="J26" s="120"/>
      <c r="K26" s="12">
        <f>[1]Mileage!CK26</f>
        <v>3961</v>
      </c>
      <c r="L26" s="79"/>
      <c r="M26" s="55"/>
      <c r="N26" s="55"/>
      <c r="O26" s="55"/>
      <c r="P26" s="55"/>
      <c r="Q26" s="55"/>
      <c r="R26" s="55"/>
      <c r="S26" s="55"/>
      <c r="T26" s="55"/>
      <c r="U26" s="55"/>
      <c r="V26" s="85"/>
      <c r="W26" s="104"/>
      <c r="X26" s="54"/>
      <c r="Y26" s="57"/>
      <c r="Z26" s="58"/>
      <c r="AA26" s="79"/>
      <c r="AB26" s="55"/>
      <c r="AC26" s="55"/>
      <c r="AD26" s="55"/>
      <c r="AE26" s="55"/>
      <c r="AF26" s="55"/>
      <c r="AG26" s="55"/>
      <c r="AH26" s="55"/>
    </row>
    <row r="27" spans="1:34" s="7" customFormat="1" ht="14.25" hidden="1" customHeight="1" x14ac:dyDescent="0.25">
      <c r="A27" s="11" t="s">
        <v>130</v>
      </c>
      <c r="B27" s="118" t="s">
        <v>131</v>
      </c>
      <c r="C27" s="46"/>
      <c r="D27" s="47"/>
      <c r="E27" s="61"/>
      <c r="F27" s="119"/>
      <c r="G27" s="120"/>
      <c r="H27" s="120"/>
      <c r="I27" s="120"/>
      <c r="J27" s="120"/>
      <c r="K27" s="96">
        <f>[1]Mileage!CK27</f>
        <v>41002</v>
      </c>
      <c r="L27" s="79"/>
      <c r="M27" s="55"/>
      <c r="N27" s="55"/>
      <c r="O27" s="55"/>
      <c r="P27" s="55"/>
      <c r="Q27" s="55"/>
      <c r="R27" s="55"/>
      <c r="S27" s="55"/>
      <c r="T27" s="55"/>
      <c r="U27" s="55"/>
      <c r="V27" s="85"/>
      <c r="W27" s="104"/>
      <c r="X27" s="54"/>
      <c r="Y27" s="57"/>
      <c r="Z27" s="58"/>
      <c r="AA27" s="79"/>
      <c r="AB27" s="55"/>
      <c r="AC27" s="55"/>
      <c r="AD27" s="55"/>
      <c r="AE27" s="55"/>
      <c r="AF27" s="55"/>
      <c r="AG27" s="55"/>
      <c r="AH27" s="55"/>
    </row>
    <row r="28" spans="1:34" ht="14.25" customHeight="1" x14ac:dyDescent="0.25">
      <c r="A28" s="121" t="s">
        <v>132</v>
      </c>
      <c r="B28" s="122" t="s">
        <v>133</v>
      </c>
      <c r="C28" s="59" t="s">
        <v>37</v>
      </c>
      <c r="D28" s="123" t="s">
        <v>30</v>
      </c>
      <c r="E28" s="124"/>
      <c r="F28" s="125"/>
      <c r="G28" s="112"/>
      <c r="H28" s="126"/>
      <c r="I28" s="112"/>
      <c r="J28" s="126"/>
      <c r="K28" s="12">
        <f>[1]Mileage!CK28</f>
        <v>496</v>
      </c>
      <c r="L28" s="127" t="s">
        <v>134</v>
      </c>
      <c r="M28" s="65"/>
      <c r="N28" s="128"/>
      <c r="O28" s="65"/>
      <c r="P28" s="128"/>
      <c r="Q28" s="65"/>
      <c r="R28" s="128"/>
      <c r="S28" s="65"/>
      <c r="T28" s="128"/>
      <c r="U28" s="65"/>
      <c r="V28" s="128"/>
      <c r="W28" s="72"/>
      <c r="X28" s="129"/>
      <c r="Y28" s="130"/>
      <c r="Z28" s="131"/>
      <c r="AA28" s="76"/>
      <c r="AB28" s="128"/>
      <c r="AC28" s="65"/>
      <c r="AD28" s="128"/>
      <c r="AE28" s="65"/>
      <c r="AF28" s="128"/>
      <c r="AG28" s="65"/>
      <c r="AH28" s="65"/>
    </row>
    <row r="29" spans="1:34" ht="14.25" customHeight="1" x14ac:dyDescent="0.25">
      <c r="A29" s="11" t="s">
        <v>135</v>
      </c>
      <c r="B29" s="13" t="s">
        <v>136</v>
      </c>
      <c r="C29" s="59" t="s">
        <v>37</v>
      </c>
      <c r="D29" s="60" t="s">
        <v>63</v>
      </c>
      <c r="E29" s="61" t="s">
        <v>137</v>
      </c>
      <c r="F29" s="132" t="s">
        <v>138</v>
      </c>
      <c r="G29" s="69"/>
      <c r="H29" s="133" t="s">
        <v>124</v>
      </c>
      <c r="I29" s="69" t="s">
        <v>95</v>
      </c>
      <c r="J29" s="134" t="s">
        <v>139</v>
      </c>
      <c r="K29" s="12">
        <f>[1]Mileage!CK29</f>
        <v>57</v>
      </c>
      <c r="L29" s="135">
        <v>43813</v>
      </c>
      <c r="M29" s="55">
        <v>44201</v>
      </c>
      <c r="N29" s="136">
        <v>44450</v>
      </c>
      <c r="O29" s="55"/>
      <c r="P29" s="136"/>
      <c r="Q29" s="55" t="s">
        <v>140</v>
      </c>
      <c r="R29" s="136"/>
      <c r="S29" s="55"/>
      <c r="T29" s="136"/>
      <c r="U29" s="55"/>
      <c r="V29" s="136"/>
      <c r="W29" s="104"/>
      <c r="X29" s="129"/>
      <c r="Y29" s="130"/>
      <c r="Z29" s="131"/>
      <c r="AA29" s="79" t="s">
        <v>141</v>
      </c>
      <c r="AB29" s="136"/>
      <c r="AC29" s="55"/>
      <c r="AD29" s="136"/>
      <c r="AE29" s="55"/>
      <c r="AF29" s="136"/>
      <c r="AG29" s="55"/>
      <c r="AH29" s="55"/>
    </row>
    <row r="30" spans="1:34" ht="14.25" customHeight="1" x14ac:dyDescent="0.25">
      <c r="A30" s="11" t="s">
        <v>142</v>
      </c>
      <c r="B30" s="296" t="s">
        <v>143</v>
      </c>
      <c r="C30" s="59" t="s">
        <v>66</v>
      </c>
      <c r="D30" s="60" t="s">
        <v>144</v>
      </c>
      <c r="E30" s="61" t="s">
        <v>145</v>
      </c>
      <c r="F30" s="132" t="s">
        <v>146</v>
      </c>
      <c r="G30" s="69" t="s">
        <v>66</v>
      </c>
      <c r="H30" s="133"/>
      <c r="I30" s="69"/>
      <c r="J30" s="133" t="s">
        <v>34</v>
      </c>
      <c r="K30" s="12">
        <f>[1]Mileage!CK30</f>
        <v>5323</v>
      </c>
      <c r="L30" s="135">
        <v>43813</v>
      </c>
      <c r="M30" s="55">
        <v>44201</v>
      </c>
      <c r="N30" s="136">
        <v>44201</v>
      </c>
      <c r="O30" s="55"/>
      <c r="P30" s="136"/>
      <c r="Q30" s="55"/>
      <c r="R30" s="136"/>
      <c r="S30" s="55"/>
      <c r="T30" s="136"/>
      <c r="U30" s="55"/>
      <c r="V30" s="136"/>
      <c r="W30" s="104"/>
      <c r="X30" s="129"/>
      <c r="Y30" s="130"/>
      <c r="Z30" s="131"/>
      <c r="AA30" s="79" t="s">
        <v>147</v>
      </c>
      <c r="AB30" s="136"/>
      <c r="AC30" s="55"/>
      <c r="AD30" s="136"/>
      <c r="AE30" s="55"/>
      <c r="AF30" s="136"/>
      <c r="AG30" s="55"/>
      <c r="AH30" s="55"/>
    </row>
    <row r="31" spans="1:34" ht="14.25" customHeight="1" x14ac:dyDescent="0.25">
      <c r="A31" s="27" t="s">
        <v>148</v>
      </c>
      <c r="B31" s="13" t="s">
        <v>149</v>
      </c>
      <c r="C31" s="80" t="s">
        <v>37</v>
      </c>
      <c r="D31" s="60" t="s">
        <v>144</v>
      </c>
      <c r="E31" s="48" t="s">
        <v>150</v>
      </c>
      <c r="F31" s="137"/>
      <c r="G31" s="120" t="s">
        <v>66</v>
      </c>
      <c r="H31" s="138"/>
      <c r="I31" s="120"/>
      <c r="J31" s="138"/>
      <c r="K31" s="12">
        <f>[1]Mileage!CK31</f>
        <v>16534</v>
      </c>
      <c r="L31" s="139">
        <v>44076</v>
      </c>
      <c r="M31" s="85"/>
      <c r="N31" s="140"/>
      <c r="O31" s="85"/>
      <c r="P31" s="140"/>
      <c r="Q31" s="85"/>
      <c r="R31" s="140"/>
      <c r="S31" s="85"/>
      <c r="T31" s="140"/>
      <c r="U31" s="85"/>
      <c r="V31" s="140"/>
      <c r="W31" s="141"/>
      <c r="X31" s="129"/>
      <c r="Y31" s="130"/>
      <c r="Z31" s="131"/>
      <c r="AA31" s="142"/>
      <c r="AB31" s="140"/>
      <c r="AC31" s="85"/>
      <c r="AD31" s="140"/>
      <c r="AE31" s="85"/>
      <c r="AF31" s="140"/>
      <c r="AG31" s="85"/>
      <c r="AH31" s="85"/>
    </row>
    <row r="32" spans="1:34" ht="14.25" hidden="1" customHeight="1" x14ac:dyDescent="0.25">
      <c r="A32" s="11" t="s">
        <v>151</v>
      </c>
      <c r="B32" s="254" t="s">
        <v>152</v>
      </c>
      <c r="C32" s="80" t="s">
        <v>37</v>
      </c>
      <c r="D32" s="81" t="s">
        <v>153</v>
      </c>
      <c r="E32" s="61" t="s">
        <v>66</v>
      </c>
      <c r="F32" s="132"/>
      <c r="G32" s="69"/>
      <c r="H32" s="133"/>
      <c r="I32" s="69"/>
      <c r="J32" s="133"/>
      <c r="K32" s="12">
        <f>[1]Mileage!CK32</f>
        <v>9766</v>
      </c>
      <c r="L32" s="135">
        <v>44101</v>
      </c>
      <c r="M32" s="55">
        <v>44201</v>
      </c>
      <c r="N32" s="136"/>
      <c r="O32" s="55"/>
      <c r="P32" s="136"/>
      <c r="Q32" s="55"/>
      <c r="R32" s="136"/>
      <c r="S32" s="55"/>
      <c r="T32" s="136"/>
      <c r="U32" s="55"/>
      <c r="V32" s="136"/>
      <c r="W32" s="104"/>
      <c r="X32" s="129"/>
      <c r="Y32" s="130"/>
      <c r="Z32" s="131"/>
      <c r="AA32" s="142"/>
      <c r="AB32" s="136"/>
      <c r="AC32" s="55"/>
      <c r="AD32" s="136"/>
      <c r="AE32" s="55"/>
      <c r="AF32" s="136"/>
      <c r="AG32" s="65"/>
      <c r="AH32" s="65"/>
    </row>
    <row r="33" spans="1:76" s="7" customFormat="1" ht="14.25" hidden="1" customHeight="1" x14ac:dyDescent="0.25">
      <c r="A33" s="11" t="s">
        <v>154</v>
      </c>
      <c r="B33" s="244" t="s">
        <v>155</v>
      </c>
      <c r="C33" s="16"/>
      <c r="D33" s="15"/>
      <c r="E33" s="143"/>
      <c r="F33" s="26"/>
      <c r="G33" s="11"/>
      <c r="H33" s="11"/>
      <c r="I33" s="11"/>
      <c r="J33" s="11"/>
      <c r="K33" s="12" t="e">
        <f>[1]Mileage!#REF!</f>
        <v>#REF!</v>
      </c>
      <c r="L33" s="27"/>
      <c r="M33" s="11"/>
      <c r="N33" s="12"/>
      <c r="O33" s="13"/>
      <c r="P33" s="13"/>
      <c r="Q33" s="13"/>
      <c r="R33" s="11"/>
      <c r="S33" s="11"/>
      <c r="T33" s="11"/>
      <c r="U33" s="11"/>
      <c r="V33" s="11"/>
      <c r="W33" s="11"/>
      <c r="X33" s="11"/>
      <c r="Y33" s="11"/>
      <c r="Z33" s="13"/>
      <c r="AA33" s="26"/>
      <c r="AB33" s="11"/>
      <c r="AC33" s="11"/>
      <c r="AD33" s="10"/>
      <c r="AE33" s="10"/>
      <c r="AF33" s="144"/>
      <c r="AG33" s="69"/>
      <c r="AH33" s="69"/>
      <c r="AI33" s="68"/>
      <c r="AJ33" s="68"/>
      <c r="AK33" s="68"/>
      <c r="AL33" s="68"/>
      <c r="AO33" s="145"/>
      <c r="AP33" s="68"/>
      <c r="AQ33" s="68"/>
      <c r="AR33" s="68"/>
      <c r="AS33" s="68"/>
      <c r="AT33" s="68"/>
      <c r="AU33" s="68"/>
      <c r="AV33" s="145"/>
      <c r="AW33" s="68"/>
      <c r="AX33" s="145"/>
      <c r="AY33" s="68"/>
      <c r="AZ33" s="68"/>
      <c r="BA33" s="68"/>
      <c r="BB33" s="145"/>
      <c r="BC33" s="68"/>
      <c r="BD33" s="68"/>
      <c r="BE33" s="68"/>
      <c r="BF33" s="68"/>
      <c r="BG33" s="145"/>
      <c r="BH33" s="145"/>
      <c r="BI33" s="145"/>
      <c r="BJ33" s="145"/>
      <c r="BK33" s="145"/>
      <c r="BL33" s="145"/>
      <c r="BM33" s="145"/>
      <c r="BN33" s="145"/>
      <c r="BO33" s="145"/>
      <c r="BP33" s="145"/>
      <c r="BQ33" s="145"/>
      <c r="BR33" s="145"/>
      <c r="BS33" s="145"/>
      <c r="BT33" s="145"/>
      <c r="BU33" s="145"/>
      <c r="BV33" s="145"/>
      <c r="BW33" s="145"/>
      <c r="BX33" s="145"/>
    </row>
    <row r="34" spans="1:76" ht="14.25" customHeight="1" x14ac:dyDescent="0.25">
      <c r="A34" s="11" t="s">
        <v>156</v>
      </c>
      <c r="B34" s="14" t="s">
        <v>157</v>
      </c>
      <c r="C34" s="59" t="s">
        <v>73</v>
      </c>
      <c r="D34" s="60" t="s">
        <v>70</v>
      </c>
      <c r="E34" s="61" t="s">
        <v>158</v>
      </c>
      <c r="F34" s="75" t="s">
        <v>159</v>
      </c>
      <c r="G34" s="69" t="s">
        <v>160</v>
      </c>
      <c r="H34" s="69" t="s">
        <v>124</v>
      </c>
      <c r="I34" s="69" t="s">
        <v>112</v>
      </c>
      <c r="J34" s="69" t="s">
        <v>161</v>
      </c>
      <c r="K34" s="12">
        <v>48689</v>
      </c>
      <c r="L34" s="79">
        <v>43748</v>
      </c>
      <c r="M34" s="55">
        <v>44201</v>
      </c>
      <c r="N34" s="55">
        <v>44201</v>
      </c>
      <c r="O34" s="55">
        <v>44201</v>
      </c>
      <c r="P34" s="55">
        <v>44331</v>
      </c>
      <c r="Q34" s="54">
        <v>44373</v>
      </c>
      <c r="R34" s="57">
        <v>44408</v>
      </c>
      <c r="S34" s="55">
        <v>44450</v>
      </c>
      <c r="T34" s="55">
        <v>44762</v>
      </c>
      <c r="U34" s="55">
        <v>44854</v>
      </c>
      <c r="V34" s="55">
        <v>44988</v>
      </c>
      <c r="W34" s="104">
        <v>45083</v>
      </c>
      <c r="X34" s="54">
        <v>45184</v>
      </c>
      <c r="Y34" s="57"/>
      <c r="Z34" s="58"/>
      <c r="AA34" s="79" t="s">
        <v>162</v>
      </c>
      <c r="AB34" s="55" t="s">
        <v>141</v>
      </c>
      <c r="AC34" s="55" t="s">
        <v>163</v>
      </c>
      <c r="AD34" s="55" t="s">
        <v>164</v>
      </c>
      <c r="AE34" s="55" t="s">
        <v>165</v>
      </c>
      <c r="AF34" s="55">
        <v>45059</v>
      </c>
      <c r="AG34" s="85" t="s">
        <v>166</v>
      </c>
      <c r="AH34" s="85" t="s">
        <v>167</v>
      </c>
    </row>
    <row r="35" spans="1:76" ht="14.25" hidden="1" customHeight="1" x14ac:dyDescent="0.25">
      <c r="A35" s="11" t="s">
        <v>168</v>
      </c>
      <c r="B35" s="255" t="s">
        <v>169</v>
      </c>
      <c r="C35" s="80" t="s">
        <v>37</v>
      </c>
      <c r="D35" s="146" t="s">
        <v>66</v>
      </c>
      <c r="E35" s="48"/>
      <c r="F35" s="119"/>
      <c r="G35" s="120" t="s">
        <v>66</v>
      </c>
      <c r="H35" s="120"/>
      <c r="I35" s="120"/>
      <c r="J35" s="120"/>
      <c r="K35" s="12">
        <f>[1]Mileage!CK35</f>
        <v>0</v>
      </c>
      <c r="L35" s="142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141"/>
      <c r="X35" s="54"/>
      <c r="Y35" s="57"/>
      <c r="Z35" s="58"/>
      <c r="AA35" s="142"/>
      <c r="AB35" s="85"/>
      <c r="AC35" s="70"/>
      <c r="AD35" s="83"/>
      <c r="AE35" s="83"/>
      <c r="AF35" s="83"/>
    </row>
    <row r="36" spans="1:76" ht="14.25" hidden="1" customHeight="1" x14ac:dyDescent="0.25">
      <c r="A36" s="11" t="s">
        <v>170</v>
      </c>
      <c r="B36" s="24" t="s">
        <v>171</v>
      </c>
      <c r="C36" s="59" t="s">
        <v>153</v>
      </c>
      <c r="D36" s="60"/>
      <c r="E36" s="61"/>
      <c r="F36" s="132"/>
      <c r="G36" s="69"/>
      <c r="H36" s="133"/>
      <c r="I36" s="69"/>
      <c r="J36" s="133"/>
      <c r="K36" s="12">
        <f>[1]Mileage!CK36</f>
        <v>49260</v>
      </c>
      <c r="L36" s="135">
        <v>44076</v>
      </c>
      <c r="M36" s="65"/>
      <c r="N36" s="128"/>
      <c r="O36" s="65"/>
      <c r="P36" s="128"/>
      <c r="Q36" s="65"/>
      <c r="R36" s="128"/>
      <c r="S36" s="65"/>
      <c r="T36" s="128"/>
      <c r="U36" s="65"/>
      <c r="V36" s="128"/>
      <c r="W36" s="72"/>
      <c r="X36" s="147"/>
      <c r="Y36" s="148"/>
      <c r="Z36" s="131"/>
      <c r="AA36" s="79"/>
      <c r="AB36" s="136"/>
      <c r="AC36" s="55"/>
      <c r="AD36" s="136"/>
      <c r="AE36" s="55"/>
      <c r="AF36" s="136"/>
      <c r="AG36" s="55"/>
      <c r="AH36" s="55"/>
    </row>
    <row r="37" spans="1:76" ht="14.25" hidden="1" customHeight="1" x14ac:dyDescent="0.25">
      <c r="A37" s="11" t="s">
        <v>172</v>
      </c>
      <c r="B37" s="24" t="s">
        <v>173</v>
      </c>
      <c r="C37" s="46"/>
      <c r="D37" s="47"/>
      <c r="E37" s="48"/>
      <c r="F37" s="137"/>
      <c r="G37" s="120"/>
      <c r="H37" s="138"/>
      <c r="I37" s="120"/>
      <c r="J37" s="138"/>
      <c r="K37" s="12">
        <f>[1]Mileage!CK37</f>
        <v>9006</v>
      </c>
      <c r="L37" s="149"/>
      <c r="M37" s="55"/>
      <c r="N37" s="136"/>
      <c r="O37" s="55"/>
      <c r="P37" s="136"/>
      <c r="Q37" s="55"/>
      <c r="R37" s="136"/>
      <c r="S37" s="55"/>
      <c r="T37" s="136"/>
      <c r="U37" s="55"/>
      <c r="V37" s="136"/>
      <c r="W37" s="55"/>
      <c r="X37" s="136"/>
      <c r="Y37" s="136"/>
      <c r="Z37" s="150"/>
      <c r="AA37" s="142"/>
      <c r="AB37" s="140"/>
      <c r="AC37" s="85"/>
      <c r="AD37" s="140"/>
      <c r="AE37" s="85"/>
      <c r="AF37" s="140"/>
      <c r="AG37" s="85"/>
      <c r="AH37" s="85"/>
    </row>
    <row r="38" spans="1:76" ht="14.25" hidden="1" customHeight="1" x14ac:dyDescent="0.25">
      <c r="A38" s="11" t="s">
        <v>174</v>
      </c>
      <c r="B38" s="24" t="s">
        <v>175</v>
      </c>
      <c r="C38" s="46"/>
      <c r="D38" s="47"/>
      <c r="E38" s="48"/>
      <c r="F38" s="137"/>
      <c r="G38" s="120"/>
      <c r="H38" s="138"/>
      <c r="I38" s="120"/>
      <c r="J38" s="138"/>
      <c r="K38" s="12" t="e">
        <f>[1]Mileage!#REF!</f>
        <v>#REF!</v>
      </c>
      <c r="L38" s="151"/>
      <c r="M38" s="55"/>
      <c r="N38" s="136"/>
      <c r="O38" s="55"/>
      <c r="P38" s="136"/>
      <c r="Q38" s="55"/>
      <c r="R38" s="136"/>
      <c r="S38" s="55"/>
      <c r="T38" s="136"/>
      <c r="U38" s="55"/>
      <c r="V38" s="136"/>
      <c r="W38" s="55"/>
      <c r="X38" s="136"/>
      <c r="Y38" s="136"/>
      <c r="Z38" s="150"/>
      <c r="AA38" s="142"/>
      <c r="AB38" s="140"/>
      <c r="AC38" s="85"/>
      <c r="AD38" s="140"/>
      <c r="AE38" s="85"/>
      <c r="AF38" s="140"/>
      <c r="AG38" s="85"/>
      <c r="AH38" s="85"/>
    </row>
    <row r="39" spans="1:76" ht="14.25" customHeight="1" x14ac:dyDescent="0.25">
      <c r="A39" s="11" t="s">
        <v>176</v>
      </c>
      <c r="B39" s="20" t="s">
        <v>177</v>
      </c>
      <c r="C39" s="46"/>
      <c r="D39" s="47"/>
      <c r="E39" s="48"/>
      <c r="F39" s="137"/>
      <c r="G39" s="120"/>
      <c r="H39" s="138"/>
      <c r="I39" s="120"/>
      <c r="J39" s="138"/>
      <c r="K39" s="106">
        <f>[1]Mileage!CK38</f>
        <v>0</v>
      </c>
      <c r="L39" s="136"/>
      <c r="M39" s="55"/>
      <c r="N39" s="136"/>
      <c r="O39" s="55"/>
      <c r="P39" s="136"/>
      <c r="Q39" s="55"/>
      <c r="R39" s="136"/>
      <c r="S39" s="55"/>
      <c r="T39" s="136"/>
      <c r="U39" s="55"/>
      <c r="V39" s="136"/>
      <c r="W39" s="55"/>
      <c r="X39" s="136"/>
      <c r="Y39" s="136"/>
      <c r="Z39" s="131"/>
      <c r="AA39" s="142"/>
      <c r="AB39" s="140"/>
      <c r="AC39" s="85"/>
      <c r="AD39" s="140"/>
      <c r="AE39" s="85"/>
      <c r="AF39" s="140"/>
      <c r="AG39" s="85"/>
      <c r="AH39" s="85"/>
    </row>
    <row r="40" spans="1:76" ht="14.25" customHeight="1" x14ac:dyDescent="0.25">
      <c r="A40" s="11" t="s">
        <v>178</v>
      </c>
      <c r="B40" s="20" t="s">
        <v>179</v>
      </c>
      <c r="C40" s="46" t="s">
        <v>37</v>
      </c>
      <c r="D40" s="47" t="s">
        <v>153</v>
      </c>
      <c r="E40" s="48"/>
      <c r="F40" s="137"/>
      <c r="G40" s="120"/>
      <c r="H40" s="138"/>
      <c r="I40" s="120"/>
      <c r="J40" s="138"/>
      <c r="K40" s="12">
        <f>[1]Mileage!CK39</f>
        <v>0</v>
      </c>
      <c r="L40" s="135"/>
      <c r="M40" s="55"/>
      <c r="N40" s="136"/>
      <c r="O40" s="55"/>
      <c r="P40" s="136"/>
      <c r="Q40" s="55"/>
      <c r="R40" s="136"/>
      <c r="S40" s="55"/>
      <c r="T40" s="136"/>
      <c r="U40" s="55"/>
      <c r="V40" s="136"/>
      <c r="W40" s="55"/>
      <c r="X40" s="136"/>
      <c r="Y40" s="136"/>
      <c r="Z40" s="131"/>
      <c r="AA40" s="142"/>
      <c r="AB40" s="140"/>
      <c r="AC40" s="85"/>
      <c r="AD40" s="140"/>
      <c r="AE40" s="85"/>
      <c r="AF40" s="140"/>
      <c r="AG40" s="85"/>
      <c r="AH40" s="85"/>
    </row>
    <row r="41" spans="1:76" ht="14.25" hidden="1" customHeight="1" x14ac:dyDescent="0.25">
      <c r="A41" s="21" t="s">
        <v>180</v>
      </c>
      <c r="B41" s="252" t="s">
        <v>181</v>
      </c>
      <c r="C41" s="152" t="s">
        <v>182</v>
      </c>
      <c r="D41" s="47" t="s">
        <v>58</v>
      </c>
      <c r="E41" s="48" t="s">
        <v>183</v>
      </c>
      <c r="F41" s="137" t="s">
        <v>184</v>
      </c>
      <c r="G41" s="120" t="s">
        <v>185</v>
      </c>
      <c r="H41" s="138" t="s">
        <v>186</v>
      </c>
      <c r="I41" s="120" t="s">
        <v>187</v>
      </c>
      <c r="J41" s="138" t="s">
        <v>50</v>
      </c>
      <c r="K41" s="12">
        <f>[1]Mileage!CK40</f>
        <v>108</v>
      </c>
      <c r="L41" s="135">
        <v>44993</v>
      </c>
      <c r="M41" s="55"/>
      <c r="N41" s="136"/>
      <c r="O41" s="55"/>
      <c r="P41" s="136"/>
      <c r="Q41" s="55"/>
      <c r="R41" s="136"/>
      <c r="S41" s="55"/>
      <c r="T41" s="136"/>
      <c r="U41" s="55"/>
      <c r="V41" s="136"/>
      <c r="W41" s="55"/>
      <c r="X41" s="136"/>
      <c r="Y41" s="136"/>
      <c r="Z41" s="131"/>
      <c r="AA41" s="142" t="s">
        <v>188</v>
      </c>
      <c r="AB41" s="140" t="s">
        <v>189</v>
      </c>
      <c r="AC41" s="85" t="s">
        <v>190</v>
      </c>
      <c r="AD41" s="140"/>
      <c r="AE41" s="85"/>
      <c r="AF41" s="140" t="s">
        <v>191</v>
      </c>
      <c r="AG41" s="85"/>
      <c r="AH41" s="85"/>
    </row>
    <row r="42" spans="1:76" ht="14.25" hidden="1" customHeight="1" x14ac:dyDescent="0.25">
      <c r="A42" s="11" t="s">
        <v>192</v>
      </c>
      <c r="B42" s="251" t="s">
        <v>193</v>
      </c>
      <c r="C42" s="46" t="s">
        <v>194</v>
      </c>
      <c r="D42" s="47" t="s">
        <v>58</v>
      </c>
      <c r="E42" s="48" t="s">
        <v>183</v>
      </c>
      <c r="F42" s="137" t="s">
        <v>184</v>
      </c>
      <c r="G42" s="120" t="s">
        <v>185</v>
      </c>
      <c r="H42" s="138" t="s">
        <v>195</v>
      </c>
      <c r="I42" s="120" t="s">
        <v>187</v>
      </c>
      <c r="J42" s="138" t="s">
        <v>50</v>
      </c>
      <c r="K42" s="12">
        <f>[1]Mileage!CK41</f>
        <v>1731</v>
      </c>
      <c r="L42" s="135">
        <v>44993</v>
      </c>
      <c r="M42" s="55"/>
      <c r="N42" s="136"/>
      <c r="O42" s="55"/>
      <c r="P42" s="136"/>
      <c r="Q42" s="55"/>
      <c r="R42" s="136"/>
      <c r="S42" s="55"/>
      <c r="T42" s="136"/>
      <c r="U42" s="55"/>
      <c r="V42" s="136"/>
      <c r="W42" s="55"/>
      <c r="X42" s="136"/>
      <c r="Y42" s="136"/>
      <c r="Z42" s="131"/>
      <c r="AA42" s="142" t="s">
        <v>188</v>
      </c>
      <c r="AB42" s="140" t="s">
        <v>189</v>
      </c>
      <c r="AC42" s="85" t="s">
        <v>190</v>
      </c>
      <c r="AD42" s="140"/>
      <c r="AE42" s="85"/>
      <c r="AF42" s="140" t="s">
        <v>191</v>
      </c>
      <c r="AG42" s="85"/>
      <c r="AH42" s="85"/>
    </row>
    <row r="43" spans="1:76" ht="14.25" hidden="1" customHeight="1" x14ac:dyDescent="0.25">
      <c r="A43" s="11" t="s">
        <v>196</v>
      </c>
      <c r="B43" s="253" t="s">
        <v>197</v>
      </c>
      <c r="C43" s="46" t="s">
        <v>198</v>
      </c>
      <c r="D43" s="47" t="s">
        <v>44</v>
      </c>
      <c r="E43" s="48" t="s">
        <v>39</v>
      </c>
      <c r="F43" s="132"/>
      <c r="G43" s="69"/>
      <c r="H43" s="133"/>
      <c r="I43" s="69"/>
      <c r="J43" s="133"/>
      <c r="K43" s="12">
        <f>[1]Mileage!CK42</f>
        <v>6107</v>
      </c>
      <c r="L43" s="135"/>
      <c r="M43" s="55"/>
      <c r="N43" s="136"/>
      <c r="O43" s="55"/>
      <c r="P43" s="136"/>
      <c r="Q43" s="55"/>
      <c r="R43" s="136"/>
      <c r="S43" s="55"/>
      <c r="T43" s="136"/>
      <c r="U43" s="55"/>
      <c r="V43" s="136"/>
      <c r="W43" s="55"/>
      <c r="X43" s="136"/>
      <c r="Y43" s="136"/>
      <c r="Z43" s="131"/>
      <c r="AA43" s="142"/>
      <c r="AB43" s="140"/>
      <c r="AC43" s="85"/>
      <c r="AD43" s="140"/>
      <c r="AE43" s="85"/>
      <c r="AF43" s="140"/>
      <c r="AG43" s="85"/>
      <c r="AH43" s="85"/>
    </row>
    <row r="44" spans="1:76" ht="14.25" hidden="1" customHeight="1" x14ac:dyDescent="0.25">
      <c r="A44" s="11" t="s">
        <v>199</v>
      </c>
      <c r="B44" s="20" t="s">
        <v>200</v>
      </c>
      <c r="C44" s="46" t="s">
        <v>37</v>
      </c>
      <c r="D44" s="47" t="s">
        <v>30</v>
      </c>
      <c r="E44" s="48" t="s">
        <v>66</v>
      </c>
      <c r="F44" s="132"/>
      <c r="G44" s="69" t="s">
        <v>66</v>
      </c>
      <c r="H44" s="133"/>
      <c r="I44" s="69"/>
      <c r="J44" s="133"/>
      <c r="K44" s="12">
        <f>[1]Mileage!CK43</f>
        <v>6219</v>
      </c>
      <c r="L44" s="135"/>
      <c r="M44" s="55"/>
      <c r="N44" s="136"/>
      <c r="O44" s="55"/>
      <c r="P44" s="136"/>
      <c r="Q44" s="55"/>
      <c r="R44" s="136"/>
      <c r="S44" s="55"/>
      <c r="T44" s="136"/>
      <c r="U44" s="55"/>
      <c r="V44" s="136"/>
      <c r="W44" s="55"/>
      <c r="X44" s="136"/>
      <c r="Y44" s="136"/>
      <c r="Z44" s="131"/>
      <c r="AA44" s="142"/>
      <c r="AB44" s="140"/>
      <c r="AC44" s="85"/>
      <c r="AD44" s="140"/>
      <c r="AE44" s="85"/>
      <c r="AF44" s="140"/>
      <c r="AG44" s="85"/>
      <c r="AH44" s="85"/>
    </row>
    <row r="45" spans="1:76" ht="14.25" customHeight="1" x14ac:dyDescent="0.25">
      <c r="A45" s="11" t="s">
        <v>201</v>
      </c>
      <c r="B45" s="259" t="s">
        <v>202</v>
      </c>
      <c r="C45" s="46" t="s">
        <v>37</v>
      </c>
      <c r="D45" s="47" t="s">
        <v>70</v>
      </c>
      <c r="E45" s="48"/>
      <c r="F45" s="132"/>
      <c r="G45" s="69"/>
      <c r="H45" s="133"/>
      <c r="I45" s="69"/>
      <c r="J45" s="133"/>
      <c r="K45" s="12">
        <f>[1]Mileage!CK44</f>
        <v>4909</v>
      </c>
      <c r="L45" s="135"/>
      <c r="M45" s="55"/>
      <c r="N45" s="136"/>
      <c r="O45" s="55"/>
      <c r="P45" s="136"/>
      <c r="Q45" s="55"/>
      <c r="R45" s="136"/>
      <c r="S45" s="55"/>
      <c r="T45" s="136"/>
      <c r="U45" s="55"/>
      <c r="V45" s="136"/>
      <c r="W45" s="55"/>
      <c r="X45" s="136"/>
      <c r="Y45" s="136"/>
      <c r="Z45" s="131"/>
      <c r="AA45" s="142"/>
      <c r="AB45" s="140"/>
      <c r="AC45" s="85"/>
      <c r="AD45" s="140"/>
      <c r="AE45" s="85"/>
      <c r="AF45" s="140"/>
      <c r="AG45" s="85"/>
      <c r="AH45" s="85"/>
    </row>
    <row r="46" spans="1:76" ht="14.25" customHeight="1" x14ac:dyDescent="0.25">
      <c r="A46" s="11" t="s">
        <v>203</v>
      </c>
      <c r="B46" s="20" t="s">
        <v>204</v>
      </c>
      <c r="C46" s="46" t="s">
        <v>92</v>
      </c>
      <c r="D46" s="47"/>
      <c r="E46" s="48" t="s">
        <v>205</v>
      </c>
      <c r="F46" s="132" t="s">
        <v>206</v>
      </c>
      <c r="G46" s="69"/>
      <c r="H46" s="133"/>
      <c r="I46" s="69"/>
      <c r="J46" s="133"/>
      <c r="K46" s="12"/>
      <c r="L46" s="135"/>
      <c r="M46" s="55"/>
      <c r="N46" s="136"/>
      <c r="O46" s="55"/>
      <c r="P46" s="136"/>
      <c r="Q46" s="55"/>
      <c r="R46" s="136"/>
      <c r="S46" s="55"/>
      <c r="T46" s="136"/>
      <c r="U46" s="55"/>
      <c r="V46" s="136"/>
      <c r="W46" s="55"/>
      <c r="X46" s="136"/>
      <c r="Y46" s="136"/>
      <c r="Z46" s="131"/>
      <c r="AA46" s="142"/>
      <c r="AB46" s="140"/>
      <c r="AC46" s="85"/>
      <c r="AD46" s="140"/>
      <c r="AE46" s="85"/>
      <c r="AF46" s="140"/>
      <c r="AG46" s="85"/>
      <c r="AH46" s="85"/>
    </row>
    <row r="47" spans="1:76" ht="14.25" customHeight="1" x14ac:dyDescent="0.25">
      <c r="A47" s="11" t="s">
        <v>207</v>
      </c>
      <c r="B47" s="20" t="s">
        <v>208</v>
      </c>
      <c r="C47" s="46"/>
      <c r="D47" s="47"/>
      <c r="E47" s="61"/>
      <c r="F47" s="132"/>
      <c r="G47" s="69"/>
      <c r="H47" s="133"/>
      <c r="I47" s="69"/>
      <c r="J47" s="133"/>
      <c r="K47" s="12">
        <f>[1]Mileage!CK45</f>
        <v>4807</v>
      </c>
      <c r="L47" s="135"/>
      <c r="M47" s="55"/>
      <c r="N47" s="136"/>
      <c r="O47" s="55"/>
      <c r="P47" s="136"/>
      <c r="Q47" s="55"/>
      <c r="R47" s="136"/>
      <c r="S47" s="55"/>
      <c r="T47" s="136"/>
      <c r="U47" s="55"/>
      <c r="V47" s="136"/>
      <c r="W47" s="55"/>
      <c r="X47" s="136"/>
      <c r="Y47" s="136"/>
      <c r="Z47" s="131"/>
      <c r="AA47" s="142"/>
      <c r="AB47" s="140"/>
      <c r="AC47" s="85"/>
      <c r="AD47" s="140"/>
      <c r="AE47" s="85"/>
      <c r="AF47" s="140"/>
      <c r="AG47" s="85"/>
      <c r="AH47" s="85"/>
    </row>
    <row r="48" spans="1:76" ht="14.25" hidden="1" customHeight="1" x14ac:dyDescent="0.25">
      <c r="A48" s="11" t="s">
        <v>209</v>
      </c>
      <c r="B48" s="20" t="s">
        <v>210</v>
      </c>
      <c r="C48" s="46"/>
      <c r="D48" s="47"/>
      <c r="E48" s="48"/>
      <c r="F48" s="132"/>
      <c r="G48" s="69"/>
      <c r="H48" s="133"/>
      <c r="I48" s="69"/>
      <c r="J48" s="133"/>
      <c r="K48" s="12">
        <f>[1]Mileage!CK46</f>
        <v>885</v>
      </c>
      <c r="L48" s="135"/>
      <c r="M48" s="55"/>
      <c r="N48" s="136"/>
      <c r="O48" s="55"/>
      <c r="P48" s="136"/>
      <c r="Q48" s="55"/>
      <c r="R48" s="136"/>
      <c r="S48" s="55"/>
      <c r="T48" s="136"/>
      <c r="U48" s="55"/>
      <c r="V48" s="136"/>
      <c r="W48" s="55"/>
      <c r="X48" s="136"/>
      <c r="Y48" s="136"/>
      <c r="Z48" s="131"/>
      <c r="AA48" s="142"/>
      <c r="AB48" s="140"/>
      <c r="AC48" s="85"/>
      <c r="AD48" s="140"/>
      <c r="AE48" s="85"/>
      <c r="AF48" s="140"/>
      <c r="AG48" s="85"/>
      <c r="AH48" s="85"/>
    </row>
    <row r="49" spans="1:34" ht="14.25" customHeight="1" x14ac:dyDescent="0.25">
      <c r="A49" s="11" t="s">
        <v>211</v>
      </c>
      <c r="B49" s="20" t="s">
        <v>212</v>
      </c>
      <c r="C49" s="46" t="s">
        <v>153</v>
      </c>
      <c r="D49" s="47" t="s">
        <v>44</v>
      </c>
      <c r="E49" s="48" t="s">
        <v>45</v>
      </c>
      <c r="F49" s="132" t="s">
        <v>213</v>
      </c>
      <c r="G49" s="69"/>
      <c r="H49" s="132" t="s">
        <v>124</v>
      </c>
      <c r="I49" s="69"/>
      <c r="J49" s="153"/>
      <c r="K49" s="12">
        <f>[1]Mileage!CK47</f>
        <v>2712</v>
      </c>
      <c r="L49" s="135" t="s">
        <v>214</v>
      </c>
      <c r="M49" s="55">
        <v>44995</v>
      </c>
      <c r="N49" s="136"/>
      <c r="O49" s="55"/>
      <c r="P49" s="136"/>
      <c r="Q49" s="55"/>
      <c r="R49" s="136"/>
      <c r="S49" s="55"/>
      <c r="T49" s="136"/>
      <c r="U49" s="55"/>
      <c r="V49" s="136"/>
      <c r="W49" s="55"/>
      <c r="X49" s="136"/>
      <c r="Y49" s="136"/>
      <c r="Z49" s="131"/>
      <c r="AA49" s="142"/>
      <c r="AB49" s="140"/>
      <c r="AC49" s="85"/>
      <c r="AD49" s="140"/>
      <c r="AE49" s="85"/>
      <c r="AF49" s="140"/>
      <c r="AG49" s="85"/>
      <c r="AH49" s="85"/>
    </row>
    <row r="50" spans="1:34" ht="14.25" hidden="1" customHeight="1" x14ac:dyDescent="0.25">
      <c r="A50" s="11" t="s">
        <v>215</v>
      </c>
      <c r="B50" s="24" t="s">
        <v>216</v>
      </c>
      <c r="C50" s="46"/>
      <c r="D50" s="47"/>
      <c r="E50" s="48"/>
      <c r="F50" s="125"/>
      <c r="G50" s="154"/>
      <c r="H50" s="155"/>
      <c r="I50" s="112"/>
      <c r="J50" s="155"/>
      <c r="K50" s="12">
        <f>[1]Mileage!CK48</f>
        <v>1089</v>
      </c>
      <c r="L50" s="151" t="s">
        <v>217</v>
      </c>
      <c r="M50" s="55"/>
      <c r="N50" s="136"/>
      <c r="O50" s="55"/>
      <c r="P50" s="136"/>
      <c r="Q50" s="55"/>
      <c r="R50" s="136"/>
      <c r="S50" s="55"/>
      <c r="T50" s="136"/>
      <c r="U50" s="55"/>
      <c r="V50" s="136"/>
      <c r="W50" s="55"/>
      <c r="X50" s="136"/>
      <c r="Y50" s="136"/>
      <c r="Z50" s="156"/>
      <c r="AA50" s="73"/>
      <c r="AB50" s="136"/>
      <c r="AC50" s="55"/>
      <c r="AD50" s="136"/>
      <c r="AE50" s="55"/>
      <c r="AF50" s="136"/>
      <c r="AG50" s="55"/>
      <c r="AH50" s="55"/>
    </row>
    <row r="51" spans="1:34" ht="14.25" hidden="1" customHeight="1" x14ac:dyDescent="0.25">
      <c r="A51" s="11" t="s">
        <v>218</v>
      </c>
      <c r="B51" s="24" t="s">
        <v>219</v>
      </c>
      <c r="C51" s="46" t="s">
        <v>83</v>
      </c>
      <c r="D51" s="47" t="s">
        <v>198</v>
      </c>
      <c r="E51" s="61"/>
      <c r="F51" s="132" t="s">
        <v>206</v>
      </c>
      <c r="G51" s="69"/>
      <c r="H51" s="157"/>
      <c r="I51" s="69"/>
      <c r="J51" s="157"/>
      <c r="K51" s="12">
        <f>[1]Mileage!CK49</f>
        <v>1838</v>
      </c>
      <c r="L51" s="151"/>
      <c r="M51" s="55"/>
      <c r="N51" s="136"/>
      <c r="O51" s="55"/>
      <c r="P51" s="136"/>
      <c r="Q51" s="55"/>
      <c r="R51" s="136"/>
      <c r="S51" s="55"/>
      <c r="T51" s="136"/>
      <c r="U51" s="55"/>
      <c r="V51" s="136"/>
      <c r="W51" s="55"/>
      <c r="X51" s="136"/>
      <c r="Y51" s="136"/>
      <c r="Z51" s="131"/>
      <c r="AA51" s="79"/>
      <c r="AB51" s="136"/>
      <c r="AC51" s="55"/>
      <c r="AD51" s="136"/>
      <c r="AE51" s="55"/>
      <c r="AF51" s="136"/>
      <c r="AG51" s="55"/>
      <c r="AH51" s="55"/>
    </row>
    <row r="52" spans="1:34" ht="14.25" customHeight="1" x14ac:dyDescent="0.25">
      <c r="A52" s="11" t="s">
        <v>220</v>
      </c>
      <c r="B52" s="295" t="s">
        <v>221</v>
      </c>
      <c r="C52" s="46" t="s">
        <v>37</v>
      </c>
      <c r="D52" s="47"/>
      <c r="E52" s="81"/>
      <c r="F52" s="132"/>
      <c r="G52" s="69"/>
      <c r="H52" s="133"/>
      <c r="I52" s="69"/>
      <c r="J52" s="133"/>
      <c r="K52" s="12">
        <f>[1]Mileage!CK50</f>
        <v>1913</v>
      </c>
      <c r="L52" s="136">
        <v>45052</v>
      </c>
      <c r="M52" s="55"/>
      <c r="N52" s="136"/>
      <c r="O52" s="55"/>
      <c r="P52" s="136"/>
      <c r="Q52" s="55"/>
      <c r="R52" s="136"/>
      <c r="S52" s="55"/>
      <c r="T52" s="136"/>
      <c r="U52" s="55"/>
      <c r="V52" s="136"/>
      <c r="W52" s="55"/>
      <c r="X52" s="136"/>
      <c r="Y52" s="136"/>
      <c r="Z52" s="131"/>
      <c r="AA52" s="79"/>
      <c r="AB52" s="136"/>
      <c r="AC52" s="55"/>
      <c r="AD52" s="136"/>
      <c r="AE52" s="55"/>
      <c r="AF52" s="136"/>
      <c r="AG52" s="55"/>
      <c r="AH52" s="55"/>
    </row>
    <row r="53" spans="1:34" ht="14.25" customHeight="1" x14ac:dyDescent="0.25">
      <c r="A53" s="11" t="s">
        <v>222</v>
      </c>
      <c r="B53" s="20" t="s">
        <v>223</v>
      </c>
      <c r="C53" s="46" t="s">
        <v>37</v>
      </c>
      <c r="D53" s="47"/>
      <c r="E53" s="81"/>
      <c r="F53" s="132"/>
      <c r="G53" s="69"/>
      <c r="H53" s="133"/>
      <c r="I53" s="69"/>
      <c r="J53" s="133"/>
      <c r="K53" s="13">
        <f>[1]Mileage!CK51</f>
        <v>3912</v>
      </c>
      <c r="L53" s="151">
        <v>45052</v>
      </c>
      <c r="M53" s="55"/>
      <c r="N53" s="136"/>
      <c r="O53" s="55"/>
      <c r="P53" s="136"/>
      <c r="Q53" s="55"/>
      <c r="R53" s="136"/>
      <c r="S53" s="55"/>
      <c r="T53" s="136"/>
      <c r="U53" s="55"/>
      <c r="V53" s="136"/>
      <c r="W53" s="55"/>
      <c r="X53" s="136"/>
      <c r="Y53" s="136"/>
      <c r="Z53" s="158"/>
      <c r="AA53" s="159"/>
      <c r="AB53" s="128"/>
      <c r="AC53" s="65"/>
      <c r="AD53" s="128"/>
      <c r="AE53" s="65"/>
      <c r="AF53" s="128"/>
      <c r="AG53" s="65"/>
      <c r="AH53" s="65"/>
    </row>
    <row r="54" spans="1:34" ht="14.25" customHeight="1" x14ac:dyDescent="0.25">
      <c r="A54" s="11" t="s">
        <v>224</v>
      </c>
      <c r="B54" s="20" t="s">
        <v>225</v>
      </c>
      <c r="C54" s="46" t="s">
        <v>58</v>
      </c>
      <c r="D54" s="47" t="s">
        <v>226</v>
      </c>
      <c r="E54" s="81"/>
      <c r="F54" s="132"/>
      <c r="G54" s="69"/>
      <c r="H54" s="133"/>
      <c r="I54" s="69"/>
      <c r="J54" s="133"/>
      <c r="K54" s="13">
        <f>[1]Mileage!CK52</f>
        <v>1163</v>
      </c>
      <c r="L54" s="151"/>
      <c r="M54" s="55"/>
      <c r="N54" s="136"/>
      <c r="O54" s="55"/>
      <c r="P54" s="136"/>
      <c r="Q54" s="55"/>
      <c r="R54" s="136"/>
      <c r="S54" s="55"/>
      <c r="T54" s="136"/>
      <c r="U54" s="55"/>
      <c r="V54" s="136"/>
      <c r="W54" s="55"/>
      <c r="X54" s="136"/>
      <c r="Y54" s="136"/>
      <c r="Z54" s="131"/>
      <c r="AA54" s="79"/>
      <c r="AB54" s="136"/>
      <c r="AC54" s="55"/>
      <c r="AD54" s="136"/>
      <c r="AE54" s="55"/>
      <c r="AF54" s="136"/>
      <c r="AG54" s="55"/>
      <c r="AH54" s="55"/>
    </row>
    <row r="55" spans="1:34" ht="14.25" customHeight="1" x14ac:dyDescent="0.25">
      <c r="A55" s="11" t="s">
        <v>227</v>
      </c>
      <c r="B55" s="20" t="s">
        <v>228</v>
      </c>
      <c r="C55" s="46" t="s">
        <v>92</v>
      </c>
      <c r="D55" s="47" t="s">
        <v>229</v>
      </c>
      <c r="E55" s="81" t="s">
        <v>230</v>
      </c>
      <c r="F55" s="132" t="s">
        <v>184</v>
      </c>
      <c r="G55" s="69" t="s">
        <v>111</v>
      </c>
      <c r="H55" s="133"/>
      <c r="I55" s="69" t="s">
        <v>231</v>
      </c>
      <c r="J55" s="133"/>
      <c r="K55" s="13">
        <f>[1]Mileage!CK53</f>
        <v>2002</v>
      </c>
      <c r="L55" s="151" t="s">
        <v>232</v>
      </c>
      <c r="M55" s="55"/>
      <c r="N55" s="136"/>
      <c r="O55" s="55"/>
      <c r="P55" s="136"/>
      <c r="Q55" s="55"/>
      <c r="R55" s="136"/>
      <c r="S55" s="55"/>
      <c r="T55" s="136"/>
      <c r="U55" s="55"/>
      <c r="V55" s="136"/>
      <c r="W55" s="55"/>
      <c r="X55" s="136"/>
      <c r="Y55" s="136"/>
      <c r="Z55" s="160"/>
      <c r="AA55" s="79">
        <v>45157</v>
      </c>
      <c r="AB55" s="136"/>
      <c r="AC55" s="55"/>
      <c r="AD55" s="136"/>
      <c r="AE55" s="55"/>
      <c r="AF55" s="136"/>
      <c r="AG55" s="55"/>
      <c r="AH55" s="55"/>
    </row>
    <row r="56" spans="1:34" ht="14.25" hidden="1" customHeight="1" x14ac:dyDescent="0.25">
      <c r="A56" s="11" t="s">
        <v>233</v>
      </c>
      <c r="B56" s="24" t="s">
        <v>234</v>
      </c>
      <c r="C56" s="46"/>
      <c r="D56" s="47"/>
      <c r="E56" s="81"/>
      <c r="F56" s="132"/>
      <c r="G56" s="69"/>
      <c r="H56" s="133"/>
      <c r="I56" s="69"/>
      <c r="J56" s="133"/>
      <c r="K56" s="13">
        <f>[1]Mileage!CK54</f>
        <v>80</v>
      </c>
      <c r="L56" s="151"/>
      <c r="M56" s="55"/>
      <c r="N56" s="136"/>
      <c r="O56" s="55"/>
      <c r="P56" s="136"/>
      <c r="Q56" s="55"/>
      <c r="R56" s="136"/>
      <c r="S56" s="55"/>
      <c r="T56" s="136"/>
      <c r="U56" s="55"/>
      <c r="V56" s="136"/>
      <c r="W56" s="55"/>
      <c r="X56" s="136"/>
      <c r="Y56" s="136"/>
      <c r="Z56" s="160"/>
      <c r="AA56" s="79"/>
      <c r="AB56" s="136"/>
      <c r="AC56" s="55"/>
      <c r="AD56" s="136"/>
      <c r="AE56" s="55"/>
      <c r="AF56" s="136"/>
      <c r="AG56" s="55"/>
      <c r="AH56" s="55"/>
    </row>
    <row r="57" spans="1:34" ht="14.25" hidden="1" customHeight="1" x14ac:dyDescent="0.25">
      <c r="A57" s="11" t="s">
        <v>235</v>
      </c>
      <c r="B57" s="24" t="s">
        <v>236</v>
      </c>
      <c r="C57" s="46"/>
      <c r="D57" s="47" t="s">
        <v>37</v>
      </c>
      <c r="E57" s="81"/>
      <c r="F57" s="132"/>
      <c r="G57" s="69"/>
      <c r="H57" s="133"/>
      <c r="I57" s="69"/>
      <c r="J57" s="133"/>
      <c r="K57" s="13">
        <f>[1]Mileage!CK55</f>
        <v>0</v>
      </c>
      <c r="L57" s="151">
        <v>44944</v>
      </c>
      <c r="M57" s="55">
        <v>44959</v>
      </c>
      <c r="N57" s="136"/>
      <c r="O57" s="55"/>
      <c r="P57" s="136"/>
      <c r="Q57" s="55"/>
      <c r="R57" s="136"/>
      <c r="S57" s="55"/>
      <c r="T57" s="136"/>
      <c r="U57" s="55"/>
      <c r="V57" s="136"/>
      <c r="W57" s="55"/>
      <c r="X57" s="136"/>
      <c r="Y57" s="136"/>
      <c r="Z57" s="160"/>
      <c r="AA57" s="79"/>
      <c r="AB57" s="136"/>
      <c r="AC57" s="55"/>
      <c r="AD57" s="136"/>
      <c r="AE57" s="55"/>
      <c r="AF57" s="136"/>
      <c r="AG57" s="55"/>
      <c r="AH57" s="55"/>
    </row>
    <row r="58" spans="1:34" ht="14.25" customHeight="1" x14ac:dyDescent="0.25">
      <c r="A58" s="11" t="s">
        <v>237</v>
      </c>
      <c r="B58" s="20" t="s">
        <v>238</v>
      </c>
      <c r="C58" s="46"/>
      <c r="D58" s="47"/>
      <c r="E58" s="81"/>
      <c r="F58" s="132"/>
      <c r="G58" s="69"/>
      <c r="H58" s="133"/>
      <c r="I58" s="69"/>
      <c r="J58" s="133"/>
      <c r="K58" s="13"/>
      <c r="L58" s="151"/>
      <c r="M58" s="55"/>
      <c r="N58" s="136"/>
      <c r="O58" s="55"/>
      <c r="P58" s="136"/>
      <c r="Q58" s="55"/>
      <c r="R58" s="136"/>
      <c r="S58" s="55"/>
      <c r="T58" s="136"/>
      <c r="U58" s="55"/>
      <c r="V58" s="136"/>
      <c r="W58" s="55"/>
      <c r="X58" s="136"/>
      <c r="Y58" s="136"/>
      <c r="Z58" s="160"/>
      <c r="AA58" s="79"/>
      <c r="AB58" s="136"/>
      <c r="AC58" s="55"/>
      <c r="AD58" s="136"/>
      <c r="AE58" s="55"/>
      <c r="AF58" s="136"/>
      <c r="AG58" s="55"/>
      <c r="AH58" s="55"/>
    </row>
    <row r="59" spans="1:34" ht="14.25" customHeight="1" x14ac:dyDescent="0.25">
      <c r="A59" s="11" t="s">
        <v>239</v>
      </c>
      <c r="B59" s="20" t="s">
        <v>240</v>
      </c>
      <c r="C59" s="46"/>
      <c r="D59" s="47"/>
      <c r="E59" s="81"/>
      <c r="F59" s="132"/>
      <c r="G59" s="69"/>
      <c r="H59" s="133"/>
      <c r="I59" s="69"/>
      <c r="J59" s="133"/>
      <c r="K59" s="13"/>
      <c r="L59" s="151"/>
      <c r="M59" s="55"/>
      <c r="N59" s="136"/>
      <c r="O59" s="55"/>
      <c r="P59" s="136"/>
      <c r="Q59" s="55"/>
      <c r="R59" s="136"/>
      <c r="S59" s="55"/>
      <c r="T59" s="136"/>
      <c r="U59" s="55"/>
      <c r="V59" s="136"/>
      <c r="W59" s="55"/>
      <c r="X59" s="136"/>
      <c r="Y59" s="136"/>
      <c r="Z59" s="160"/>
      <c r="AA59" s="79"/>
      <c r="AB59" s="136"/>
      <c r="AC59" s="55"/>
      <c r="AD59" s="136"/>
      <c r="AE59" s="55"/>
      <c r="AF59" s="136"/>
      <c r="AG59" s="55"/>
      <c r="AH59" s="55"/>
    </row>
    <row r="60" spans="1:34" ht="14.25" customHeight="1" x14ac:dyDescent="0.25">
      <c r="A60" s="11" t="s">
        <v>241</v>
      </c>
      <c r="B60" s="20" t="s">
        <v>242</v>
      </c>
      <c r="C60" s="46"/>
      <c r="D60" s="47"/>
      <c r="E60" s="81"/>
      <c r="F60" s="132"/>
      <c r="G60" s="69"/>
      <c r="H60" s="133"/>
      <c r="I60" s="69"/>
      <c r="J60" s="133"/>
      <c r="K60" s="13"/>
      <c r="L60" s="151"/>
      <c r="M60" s="55"/>
      <c r="N60" s="136"/>
      <c r="O60" s="55"/>
      <c r="P60" s="136"/>
      <c r="Q60" s="55"/>
      <c r="R60" s="136"/>
      <c r="S60" s="55"/>
      <c r="T60" s="136"/>
      <c r="U60" s="55"/>
      <c r="V60" s="136"/>
      <c r="W60" s="55"/>
      <c r="X60" s="136"/>
      <c r="Y60" s="136"/>
      <c r="Z60" s="160"/>
      <c r="AA60" s="79"/>
      <c r="AB60" s="136"/>
      <c r="AC60" s="55"/>
      <c r="AD60" s="136"/>
      <c r="AE60" s="55"/>
      <c r="AF60" s="136"/>
      <c r="AG60" s="55"/>
      <c r="AH60" s="55"/>
    </row>
    <row r="61" spans="1:34" ht="14.25" customHeight="1" x14ac:dyDescent="0.25">
      <c r="A61" s="11" t="s">
        <v>243</v>
      </c>
      <c r="B61" s="13" t="s">
        <v>200</v>
      </c>
      <c r="C61" s="46" t="s">
        <v>244</v>
      </c>
      <c r="D61" s="47"/>
      <c r="E61" s="81"/>
      <c r="F61" s="132"/>
      <c r="G61" s="69"/>
      <c r="H61" s="133"/>
      <c r="I61" s="69"/>
      <c r="J61" s="133"/>
      <c r="K61" s="13"/>
      <c r="L61" s="151"/>
      <c r="M61" s="55"/>
      <c r="N61" s="136"/>
      <c r="O61" s="55"/>
      <c r="P61" s="136"/>
      <c r="Q61" s="55"/>
      <c r="R61" s="136"/>
      <c r="S61" s="55"/>
      <c r="T61" s="136"/>
      <c r="U61" s="55"/>
      <c r="V61" s="136"/>
      <c r="W61" s="55"/>
      <c r="X61" s="136"/>
      <c r="Y61" s="136"/>
      <c r="Z61" s="160"/>
      <c r="AA61" s="79"/>
      <c r="AB61" s="136"/>
      <c r="AC61" s="55"/>
      <c r="AD61" s="136"/>
      <c r="AE61" s="55"/>
      <c r="AF61" s="136"/>
      <c r="AG61" s="55"/>
      <c r="AH61" s="55"/>
    </row>
    <row r="62" spans="1:34" ht="14.25" hidden="1" customHeight="1" x14ac:dyDescent="0.25">
      <c r="A62" s="161" t="s">
        <v>245</v>
      </c>
      <c r="B62" s="17" t="s">
        <v>246</v>
      </c>
      <c r="C62" s="80"/>
      <c r="D62" s="81"/>
      <c r="E62" s="81"/>
      <c r="F62" s="75"/>
      <c r="G62" s="69"/>
      <c r="H62" s="69"/>
      <c r="I62" s="69"/>
      <c r="J62" s="69"/>
      <c r="K62" s="13">
        <f>[1]Mileage!CK63</f>
        <v>0</v>
      </c>
      <c r="L62" s="73">
        <v>42711</v>
      </c>
      <c r="M62" s="55">
        <v>44201</v>
      </c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88"/>
      <c r="AA62" s="79"/>
      <c r="AB62" s="55"/>
      <c r="AC62" s="55"/>
      <c r="AD62" s="55"/>
      <c r="AE62" s="55"/>
      <c r="AF62" s="55"/>
      <c r="AG62" s="55"/>
      <c r="AH62" s="55"/>
    </row>
    <row r="63" spans="1:34" ht="14.25" customHeight="1" x14ac:dyDescent="0.25">
      <c r="A63" s="161" t="s">
        <v>247</v>
      </c>
      <c r="B63" s="14" t="s">
        <v>248</v>
      </c>
      <c r="C63" s="80"/>
      <c r="D63" s="81" t="s">
        <v>249</v>
      </c>
      <c r="E63" s="273"/>
      <c r="F63" s="69" t="s">
        <v>250</v>
      </c>
      <c r="G63" s="69"/>
      <c r="H63" s="69"/>
      <c r="I63" s="69"/>
      <c r="J63" s="69"/>
      <c r="K63" s="287"/>
      <c r="L63" s="55"/>
      <c r="M63" s="55"/>
      <c r="N63" s="55"/>
      <c r="O63" s="55"/>
      <c r="P63" s="55"/>
      <c r="Q63" s="55"/>
      <c r="R63" s="85"/>
      <c r="S63" s="55"/>
      <c r="T63" s="55"/>
      <c r="U63" s="55"/>
      <c r="V63" s="85"/>
      <c r="W63" s="55"/>
      <c r="X63" s="55"/>
      <c r="Y63" s="55"/>
      <c r="Z63" s="88"/>
      <c r="AA63" s="79"/>
      <c r="AB63" s="55"/>
      <c r="AC63" s="55"/>
      <c r="AD63" s="55"/>
      <c r="AE63" s="55"/>
      <c r="AF63" s="55"/>
      <c r="AG63" s="55"/>
      <c r="AH63" s="55"/>
    </row>
    <row r="64" spans="1:34" ht="14.25" customHeight="1" x14ac:dyDescent="0.25">
      <c r="A64" s="161" t="s">
        <v>251</v>
      </c>
      <c r="B64" s="293" t="s">
        <v>252</v>
      </c>
      <c r="C64" s="59"/>
      <c r="D64" s="60"/>
      <c r="E64" s="61"/>
      <c r="F64" s="49"/>
      <c r="G64" s="50"/>
      <c r="H64" s="50"/>
      <c r="I64" s="50"/>
      <c r="J64" s="50"/>
      <c r="K64" s="162">
        <f>[1]Mileage!CK64</f>
        <v>0</v>
      </c>
      <c r="L64" s="82"/>
      <c r="M64" s="83"/>
      <c r="N64" s="83"/>
      <c r="O64" s="83"/>
      <c r="P64" s="83"/>
      <c r="Q64" s="84"/>
      <c r="R64" s="85"/>
      <c r="S64" s="82"/>
      <c r="T64" s="84"/>
      <c r="U64" s="84"/>
      <c r="V64" s="85"/>
      <c r="W64" s="70"/>
      <c r="X64" s="84"/>
      <c r="Y64" s="87"/>
      <c r="Z64" s="58"/>
      <c r="AA64" s="73"/>
      <c r="AB64" s="163"/>
      <c r="AC64" s="83"/>
      <c r="AD64" s="83"/>
      <c r="AE64" s="83"/>
      <c r="AF64" s="83"/>
      <c r="AG64" s="83"/>
      <c r="AH64" s="83"/>
    </row>
    <row r="65" spans="1:76" ht="14.25" customHeight="1" x14ac:dyDescent="0.25">
      <c r="A65" s="161" t="s">
        <v>253</v>
      </c>
      <c r="B65" s="291" t="s">
        <v>254</v>
      </c>
      <c r="C65" s="80" t="s">
        <v>37</v>
      </c>
      <c r="D65" s="81" t="s">
        <v>70</v>
      </c>
      <c r="E65" s="61"/>
      <c r="F65" s="49"/>
      <c r="G65" s="50"/>
      <c r="H65" s="50"/>
      <c r="I65" s="50"/>
      <c r="J65" s="50"/>
      <c r="K65" s="51">
        <f>[1]Mileage!CK65</f>
        <v>7691</v>
      </c>
      <c r="L65" s="52">
        <v>43382</v>
      </c>
      <c r="M65" s="53">
        <v>43813</v>
      </c>
      <c r="N65" s="53">
        <v>43813</v>
      </c>
      <c r="O65" s="53">
        <v>44422</v>
      </c>
      <c r="P65" s="53"/>
      <c r="Q65" s="53"/>
      <c r="R65" s="83"/>
      <c r="S65" s="53"/>
      <c r="T65" s="54"/>
      <c r="U65" s="54"/>
      <c r="V65" s="55"/>
      <c r="W65" s="105"/>
      <c r="X65" s="54"/>
      <c r="Y65" s="57"/>
      <c r="Z65" s="58"/>
      <c r="AA65" s="79"/>
      <c r="AB65" s="52"/>
      <c r="AC65" s="53"/>
      <c r="AD65" s="53"/>
      <c r="AE65" s="53"/>
      <c r="AF65" s="53"/>
      <c r="AG65" s="53"/>
      <c r="AH65" s="53"/>
    </row>
    <row r="66" spans="1:76" ht="14.25" customHeight="1" x14ac:dyDescent="0.25">
      <c r="A66" s="161" t="s">
        <v>255</v>
      </c>
      <c r="B66" s="252" t="s">
        <v>256</v>
      </c>
      <c r="C66" s="80" t="s">
        <v>37</v>
      </c>
      <c r="D66" s="81"/>
      <c r="E66" s="61" t="s">
        <v>257</v>
      </c>
      <c r="F66" s="49" t="s">
        <v>258</v>
      </c>
      <c r="G66" s="50"/>
      <c r="H66" s="50"/>
      <c r="I66" s="50" t="s">
        <v>40</v>
      </c>
      <c r="J66" s="50"/>
      <c r="K66" s="51">
        <f>[1]Mileage!CK66</f>
        <v>13193</v>
      </c>
      <c r="L66" s="52"/>
      <c r="M66" s="53"/>
      <c r="N66" s="53"/>
      <c r="O66" s="53"/>
      <c r="P66" s="53"/>
      <c r="Q66" s="53"/>
      <c r="R66" s="53"/>
      <c r="S66" s="53"/>
      <c r="T66" s="54"/>
      <c r="U66" s="54"/>
      <c r="V66" s="55"/>
      <c r="W66" s="105"/>
      <c r="X66" s="54"/>
      <c r="Y66" s="57"/>
      <c r="Z66" s="58"/>
      <c r="AA66" s="164"/>
      <c r="AB66" s="52"/>
      <c r="AC66" s="53"/>
      <c r="AD66" s="53"/>
      <c r="AE66" s="53"/>
      <c r="AF66" s="53"/>
      <c r="AG66" s="53"/>
      <c r="AH66" s="53"/>
    </row>
    <row r="67" spans="1:76" ht="14.25" customHeight="1" x14ac:dyDescent="0.25">
      <c r="A67" s="165" t="s">
        <v>259</v>
      </c>
      <c r="B67" s="292" t="s">
        <v>260</v>
      </c>
      <c r="C67" s="59" t="s">
        <v>37</v>
      </c>
      <c r="D67" s="60" t="s">
        <v>153</v>
      </c>
      <c r="E67" s="61" t="s">
        <v>261</v>
      </c>
      <c r="F67" s="49" t="s">
        <v>65</v>
      </c>
      <c r="G67" s="50"/>
      <c r="H67" s="50"/>
      <c r="I67" s="50"/>
      <c r="J67" s="50"/>
      <c r="K67" s="166">
        <f>[1]Mileage!CK67</f>
        <v>10903</v>
      </c>
      <c r="L67" s="52">
        <v>43880</v>
      </c>
      <c r="M67" s="53">
        <v>44201</v>
      </c>
      <c r="N67" s="53">
        <v>44201</v>
      </c>
      <c r="O67" s="53">
        <v>44443</v>
      </c>
      <c r="P67" s="53"/>
      <c r="Q67" s="54"/>
      <c r="R67" s="53"/>
      <c r="S67" s="53"/>
      <c r="T67" s="54"/>
      <c r="U67" s="54"/>
      <c r="V67" s="55"/>
      <c r="W67" s="105"/>
      <c r="X67" s="54"/>
      <c r="Y67" s="57"/>
      <c r="Z67" s="58"/>
      <c r="AA67" s="79">
        <v>44030</v>
      </c>
      <c r="AB67" s="52"/>
      <c r="AC67" s="53"/>
      <c r="AD67" s="53"/>
      <c r="AE67" s="53"/>
      <c r="AF67" s="53"/>
      <c r="AG67" s="53"/>
      <c r="AH67" s="53"/>
    </row>
    <row r="68" spans="1:76" ht="14.25" customHeight="1" x14ac:dyDescent="0.25">
      <c r="A68" s="165" t="s">
        <v>262</v>
      </c>
      <c r="B68" s="292" t="s">
        <v>263</v>
      </c>
      <c r="C68" s="167" t="s">
        <v>37</v>
      </c>
      <c r="D68" s="146" t="s">
        <v>264</v>
      </c>
      <c r="E68" s="61" t="s">
        <v>265</v>
      </c>
      <c r="F68" s="49" t="s">
        <v>138</v>
      </c>
      <c r="G68" s="50"/>
      <c r="H68" s="50" t="s">
        <v>124</v>
      </c>
      <c r="I68" s="50" t="s">
        <v>266</v>
      </c>
      <c r="J68" s="168" t="s">
        <v>139</v>
      </c>
      <c r="K68" s="12">
        <f>[1]Mileage!CK68</f>
        <v>7645</v>
      </c>
      <c r="L68" s="52">
        <v>43813</v>
      </c>
      <c r="M68" s="53"/>
      <c r="N68" s="53"/>
      <c r="O68" s="53">
        <v>45064</v>
      </c>
      <c r="P68" s="53"/>
      <c r="Q68" s="54"/>
      <c r="R68" s="53"/>
      <c r="S68" s="53"/>
      <c r="T68" s="54"/>
      <c r="U68" s="54"/>
      <c r="V68" s="55"/>
      <c r="W68" s="105"/>
      <c r="X68" s="54"/>
      <c r="Y68" s="57"/>
      <c r="Z68" s="58"/>
      <c r="AA68" s="79">
        <v>44030</v>
      </c>
      <c r="AB68" s="52"/>
      <c r="AC68" s="53"/>
      <c r="AD68" s="53"/>
      <c r="AE68" s="53"/>
      <c r="AF68" s="53"/>
      <c r="AG68" s="53"/>
      <c r="AH68" s="53"/>
    </row>
    <row r="69" spans="1:76" ht="14.25" customHeight="1" x14ac:dyDescent="0.25">
      <c r="A69" s="165" t="s">
        <v>267</v>
      </c>
      <c r="B69" s="294" t="s">
        <v>268</v>
      </c>
      <c r="C69" s="80" t="s">
        <v>37</v>
      </c>
      <c r="D69" s="60" t="s">
        <v>144</v>
      </c>
      <c r="E69" s="61" t="s">
        <v>269</v>
      </c>
      <c r="F69" s="49"/>
      <c r="G69" s="50"/>
      <c r="H69" s="50"/>
      <c r="I69" s="50"/>
      <c r="J69" s="169"/>
      <c r="K69" s="12">
        <f>[1]Mileage!CK69</f>
        <v>2042</v>
      </c>
      <c r="L69" s="67">
        <v>44076</v>
      </c>
      <c r="M69" s="63"/>
      <c r="N69" s="63"/>
      <c r="O69" s="63"/>
      <c r="P69" s="63"/>
      <c r="Q69" s="64"/>
      <c r="R69" s="63"/>
      <c r="S69" s="63"/>
      <c r="T69" s="64"/>
      <c r="U69" s="64"/>
      <c r="V69" s="65"/>
      <c r="W69" s="108"/>
      <c r="X69" s="54"/>
      <c r="Y69" s="57"/>
      <c r="Z69" s="58"/>
      <c r="AA69" s="76"/>
      <c r="AB69" s="67"/>
      <c r="AC69" s="64"/>
      <c r="AD69" s="63"/>
      <c r="AE69" s="63"/>
      <c r="AF69" s="63"/>
      <c r="AG69" s="63"/>
      <c r="AH69" s="63"/>
    </row>
    <row r="70" spans="1:76" ht="14.25" hidden="1" customHeight="1" x14ac:dyDescent="0.25">
      <c r="A70" s="161" t="s">
        <v>270</v>
      </c>
      <c r="B70" s="115" t="s">
        <v>271</v>
      </c>
      <c r="C70" s="80"/>
      <c r="D70" s="60"/>
      <c r="E70" s="61"/>
      <c r="F70" s="49"/>
      <c r="G70" s="50" t="s">
        <v>272</v>
      </c>
      <c r="H70" s="50"/>
      <c r="I70" s="50"/>
      <c r="J70" s="169"/>
      <c r="K70" s="12">
        <f>[1]Mileage!CK70</f>
        <v>3872</v>
      </c>
      <c r="L70" s="67"/>
      <c r="M70" s="63"/>
      <c r="N70" s="63"/>
      <c r="O70" s="63"/>
      <c r="P70" s="63"/>
      <c r="Q70" s="64"/>
      <c r="R70" s="63"/>
      <c r="S70" s="63"/>
      <c r="T70" s="64"/>
      <c r="U70" s="64"/>
      <c r="V70" s="65"/>
      <c r="W70" s="108"/>
      <c r="X70" s="54"/>
      <c r="Y70" s="57"/>
      <c r="Z70" s="58"/>
      <c r="AA70" s="76"/>
      <c r="AB70" s="67"/>
      <c r="AC70" s="64"/>
      <c r="AD70" s="63"/>
      <c r="AE70" s="63"/>
      <c r="AF70" s="63"/>
      <c r="AG70" s="63"/>
      <c r="AH70" s="63"/>
    </row>
    <row r="71" spans="1:76" ht="14.25" hidden="1" customHeight="1" x14ac:dyDescent="0.25">
      <c r="A71" s="170" t="s">
        <v>273</v>
      </c>
      <c r="B71" s="5" t="s">
        <v>274</v>
      </c>
      <c r="C71" s="80" t="s">
        <v>44</v>
      </c>
      <c r="D71" s="60"/>
      <c r="E71" s="61"/>
      <c r="F71" s="49"/>
      <c r="G71" s="50"/>
      <c r="H71" s="50"/>
      <c r="I71" s="50"/>
      <c r="J71" s="169"/>
      <c r="K71" s="12">
        <f>[1]Mileage!CK71</f>
        <v>449</v>
      </c>
      <c r="L71" s="67"/>
      <c r="M71" s="63"/>
      <c r="N71" s="63"/>
      <c r="O71" s="63"/>
      <c r="P71" s="63"/>
      <c r="Q71" s="64"/>
      <c r="R71" s="63"/>
      <c r="S71" s="63"/>
      <c r="T71" s="64"/>
      <c r="U71" s="64"/>
      <c r="V71" s="65"/>
      <c r="W71" s="108"/>
      <c r="X71" s="54"/>
      <c r="Y71" s="57"/>
      <c r="Z71" s="58"/>
      <c r="AA71" s="76"/>
      <c r="AB71" s="67"/>
      <c r="AC71" s="64"/>
      <c r="AD71" s="63"/>
      <c r="AE71" s="63"/>
      <c r="AF71" s="63"/>
      <c r="AG71" s="63"/>
      <c r="AH71" s="63"/>
    </row>
    <row r="72" spans="1:76" ht="14.25" customHeight="1" x14ac:dyDescent="0.25">
      <c r="A72" s="170" t="s">
        <v>275</v>
      </c>
      <c r="B72" s="284" t="s">
        <v>276</v>
      </c>
      <c r="C72" s="80" t="s">
        <v>44</v>
      </c>
      <c r="D72" s="60" t="s">
        <v>277</v>
      </c>
      <c r="E72" s="61"/>
      <c r="F72" s="49"/>
      <c r="G72" s="50" t="s">
        <v>278</v>
      </c>
      <c r="H72" s="50"/>
      <c r="I72" s="50" t="s">
        <v>279</v>
      </c>
      <c r="J72" s="169"/>
      <c r="K72" s="12">
        <f>[1]Mileage!CK72</f>
        <v>2750</v>
      </c>
      <c r="L72" s="67">
        <v>45061</v>
      </c>
      <c r="M72" s="63"/>
      <c r="N72" s="63"/>
      <c r="O72" s="63"/>
      <c r="P72" s="63"/>
      <c r="Q72" s="64"/>
      <c r="R72" s="63"/>
      <c r="S72" s="63"/>
      <c r="T72" s="64"/>
      <c r="U72" s="64"/>
      <c r="V72" s="65"/>
      <c r="W72" s="108"/>
      <c r="X72" s="54"/>
      <c r="Y72" s="57"/>
      <c r="Z72" s="58"/>
      <c r="AA72" s="76">
        <v>45157</v>
      </c>
      <c r="AB72" s="67"/>
      <c r="AC72" s="64"/>
      <c r="AD72" s="63"/>
      <c r="AE72" s="63"/>
      <c r="AF72" s="63"/>
      <c r="AG72" s="63"/>
      <c r="AH72" s="63"/>
    </row>
    <row r="73" spans="1:76" x14ac:dyDescent="0.25">
      <c r="A73" s="74" t="s">
        <v>280</v>
      </c>
      <c r="B73" s="250" t="s">
        <v>281</v>
      </c>
      <c r="C73" s="59" t="s">
        <v>37</v>
      </c>
      <c r="D73" s="60"/>
      <c r="E73" s="61"/>
      <c r="F73" s="49"/>
      <c r="G73" s="50"/>
      <c r="H73" s="50"/>
      <c r="I73" s="50"/>
      <c r="J73" s="50"/>
      <c r="K73" s="51">
        <f>[1]Mileage!$CK$73</f>
        <v>4304</v>
      </c>
      <c r="L73" s="66"/>
      <c r="M73" s="55"/>
      <c r="N73" s="55"/>
      <c r="O73" s="55"/>
      <c r="P73" s="55"/>
      <c r="Q73" s="55"/>
      <c r="R73" s="55"/>
      <c r="S73" s="55"/>
      <c r="T73" s="55"/>
      <c r="U73" s="55"/>
      <c r="V73" s="65"/>
      <c r="W73" s="108"/>
      <c r="X73" s="54"/>
      <c r="Y73" s="57"/>
      <c r="Z73" s="58"/>
      <c r="AA73" s="108"/>
      <c r="AB73" s="55"/>
      <c r="AC73" s="55"/>
      <c r="AD73" s="55"/>
      <c r="AE73" s="55"/>
      <c r="AF73" s="55"/>
      <c r="AG73" s="55"/>
      <c r="AH73" s="55"/>
    </row>
    <row r="74" spans="1:76" hidden="1" x14ac:dyDescent="0.25">
      <c r="A74" s="74" t="s">
        <v>282</v>
      </c>
      <c r="B74" s="250" t="s">
        <v>283</v>
      </c>
      <c r="C74" s="59" t="s">
        <v>44</v>
      </c>
      <c r="D74" s="60" t="s">
        <v>284</v>
      </c>
      <c r="E74" s="61" t="s">
        <v>285</v>
      </c>
      <c r="F74" s="49" t="s">
        <v>286</v>
      </c>
      <c r="G74" s="50" t="s">
        <v>287</v>
      </c>
      <c r="H74" s="50" t="s">
        <v>48</v>
      </c>
      <c r="I74" s="50" t="s">
        <v>266</v>
      </c>
      <c r="J74" s="50" t="s">
        <v>288</v>
      </c>
      <c r="K74" s="51">
        <f>[1]Mileage!$CK$73</f>
        <v>4304</v>
      </c>
      <c r="L74" s="73">
        <v>45083</v>
      </c>
      <c r="M74" s="55"/>
      <c r="N74" s="55"/>
      <c r="O74" s="55"/>
      <c r="P74" s="55"/>
      <c r="Q74" s="55"/>
      <c r="R74" s="55"/>
      <c r="S74" s="55"/>
      <c r="T74" s="55"/>
      <c r="U74" s="55"/>
      <c r="V74" s="65"/>
      <c r="W74" s="108"/>
      <c r="X74" s="54"/>
      <c r="Y74" s="57"/>
      <c r="Z74" s="58"/>
      <c r="AA74" s="108">
        <v>45059</v>
      </c>
      <c r="AB74" s="55">
        <v>45157</v>
      </c>
      <c r="AC74" s="55">
        <v>45164</v>
      </c>
      <c r="AD74" s="55">
        <v>45199</v>
      </c>
      <c r="AE74" s="55"/>
      <c r="AF74" s="55">
        <v>45206</v>
      </c>
      <c r="AG74" s="55"/>
      <c r="AH74" s="55"/>
    </row>
    <row r="75" spans="1:76" x14ac:dyDescent="0.25">
      <c r="A75" s="5" t="s">
        <v>289</v>
      </c>
      <c r="B75" s="275" t="s">
        <v>290</v>
      </c>
      <c r="C75" s="59" t="s">
        <v>58</v>
      </c>
      <c r="D75" s="60"/>
      <c r="E75" s="61"/>
      <c r="F75" s="49"/>
      <c r="G75" s="50"/>
      <c r="H75" s="50"/>
      <c r="I75" s="50"/>
      <c r="J75" s="50"/>
      <c r="K75" s="12">
        <f>[1]Mileage!CK86</f>
        <v>2080</v>
      </c>
      <c r="L75" s="79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105"/>
      <c r="X75" s="54"/>
      <c r="Y75" s="57"/>
      <c r="Z75" s="58"/>
      <c r="AA75" s="105"/>
      <c r="AB75" s="55"/>
      <c r="AC75" s="55"/>
      <c r="AD75" s="55"/>
      <c r="AE75" s="55"/>
      <c r="AF75" s="55"/>
      <c r="AG75" s="55"/>
      <c r="AH75" s="55"/>
    </row>
    <row r="76" spans="1:76" hidden="1" x14ac:dyDescent="0.25">
      <c r="A76" s="171" t="s">
        <v>291</v>
      </c>
      <c r="B76" s="115" t="s">
        <v>292</v>
      </c>
      <c r="C76" s="59" t="s">
        <v>37</v>
      </c>
      <c r="D76" s="60"/>
      <c r="E76" s="61" t="s">
        <v>64</v>
      </c>
      <c r="F76" s="49"/>
      <c r="G76" s="50"/>
      <c r="H76" s="50"/>
      <c r="I76" s="50"/>
      <c r="J76" s="50"/>
      <c r="K76" s="51">
        <f>[1]Mileage!CK76</f>
        <v>554</v>
      </c>
      <c r="L76" s="79"/>
      <c r="M76" s="55"/>
      <c r="N76" s="55"/>
      <c r="O76" s="55"/>
      <c r="P76" s="55"/>
      <c r="Q76" s="55"/>
      <c r="R76" s="55"/>
      <c r="S76" s="55"/>
      <c r="T76" s="104"/>
      <c r="U76" s="104"/>
      <c r="V76" s="55"/>
      <c r="W76" s="105"/>
      <c r="X76" s="54"/>
      <c r="Y76" s="57"/>
      <c r="Z76" s="58"/>
      <c r="AA76" s="79"/>
      <c r="AB76" s="142"/>
      <c r="AC76" s="85"/>
      <c r="AD76" s="85"/>
      <c r="AE76" s="85"/>
      <c r="AF76" s="85"/>
      <c r="AG76" s="85"/>
      <c r="AH76" s="85"/>
    </row>
    <row r="77" spans="1:76" x14ac:dyDescent="0.25">
      <c r="A77" s="270" t="s">
        <v>293</v>
      </c>
      <c r="B77" s="290" t="s">
        <v>294</v>
      </c>
      <c r="C77" s="59" t="s">
        <v>37</v>
      </c>
      <c r="D77" s="60" t="s">
        <v>30</v>
      </c>
      <c r="E77" s="61" t="s">
        <v>66</v>
      </c>
      <c r="F77" s="49"/>
      <c r="G77" s="50" t="s">
        <v>272</v>
      </c>
      <c r="H77" s="50"/>
      <c r="I77" s="50"/>
      <c r="J77" s="50"/>
      <c r="K77" s="51">
        <f>[1]Mileage!CK85</f>
        <v>94</v>
      </c>
      <c r="L77" s="79"/>
      <c r="M77" s="55"/>
      <c r="N77" s="55"/>
      <c r="O77" s="55"/>
      <c r="P77" s="55"/>
      <c r="Q77" s="55"/>
      <c r="R77" s="55"/>
      <c r="S77" s="55"/>
      <c r="T77" s="104"/>
      <c r="U77" s="104"/>
      <c r="V77" s="55"/>
      <c r="W77" s="105"/>
      <c r="X77" s="54"/>
      <c r="Y77" s="57"/>
      <c r="Z77" s="58"/>
      <c r="AA77" s="79"/>
      <c r="AB77" s="79"/>
      <c r="AC77" s="55"/>
      <c r="AD77" s="55"/>
      <c r="AE77" s="55"/>
      <c r="AF77" s="55"/>
      <c r="AG77" s="55"/>
      <c r="AH77" s="55"/>
    </row>
    <row r="78" spans="1:76" s="172" customFormat="1" x14ac:dyDescent="0.25">
      <c r="A78" s="5" t="s">
        <v>295</v>
      </c>
      <c r="B78" s="275" t="s">
        <v>296</v>
      </c>
      <c r="C78" s="59" t="s">
        <v>73</v>
      </c>
      <c r="D78" s="60" t="s">
        <v>144</v>
      </c>
      <c r="E78" s="61" t="s">
        <v>297</v>
      </c>
      <c r="F78" s="49" t="s">
        <v>146</v>
      </c>
      <c r="G78" s="50"/>
      <c r="H78" s="50" t="s">
        <v>298</v>
      </c>
      <c r="I78" s="50" t="s">
        <v>299</v>
      </c>
      <c r="J78" s="50" t="s">
        <v>300</v>
      </c>
      <c r="K78" s="51">
        <f>[1]Mileage!CK83</f>
        <v>539</v>
      </c>
      <c r="L78" s="79">
        <v>44378</v>
      </c>
      <c r="M78" s="55">
        <v>44450</v>
      </c>
      <c r="N78" s="55">
        <v>44374</v>
      </c>
      <c r="O78" s="55">
        <v>44375</v>
      </c>
      <c r="P78" s="55">
        <v>44718</v>
      </c>
      <c r="Q78" s="55">
        <v>45172</v>
      </c>
      <c r="R78" s="55"/>
      <c r="S78" s="55"/>
      <c r="T78" s="104"/>
      <c r="U78" s="104"/>
      <c r="V78" s="55"/>
      <c r="W78" s="105"/>
      <c r="X78" s="54"/>
      <c r="Y78" s="57"/>
      <c r="Z78" s="58"/>
      <c r="AA78" s="79">
        <v>45038</v>
      </c>
      <c r="AB78" s="79">
        <v>45500</v>
      </c>
      <c r="AC78" s="55"/>
      <c r="AD78" s="55"/>
      <c r="AE78" s="55"/>
      <c r="AF78" s="55"/>
      <c r="AG78" s="55"/>
      <c r="AH78" s="55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7"/>
      <c r="BP78" s="37"/>
      <c r="BQ78" s="37"/>
      <c r="BR78" s="37"/>
      <c r="BS78" s="37"/>
      <c r="BT78" s="37"/>
      <c r="BU78" s="37"/>
      <c r="BV78" s="37"/>
      <c r="BW78" s="37"/>
      <c r="BX78" s="37"/>
    </row>
    <row r="79" spans="1:76" hidden="1" x14ac:dyDescent="0.25">
      <c r="A79" s="117" t="s">
        <v>301</v>
      </c>
      <c r="B79" s="275" t="s">
        <v>302</v>
      </c>
      <c r="C79" s="80" t="s">
        <v>58</v>
      </c>
      <c r="D79" s="81" t="s">
        <v>109</v>
      </c>
      <c r="E79" s="61" t="s">
        <v>303</v>
      </c>
      <c r="F79" s="49"/>
      <c r="G79" s="50"/>
      <c r="H79" s="50" t="s">
        <v>298</v>
      </c>
      <c r="I79" s="50"/>
      <c r="J79" s="50"/>
      <c r="K79" s="51">
        <f>[1]Mileage!CK81</f>
        <v>13255</v>
      </c>
      <c r="L79" s="79"/>
      <c r="M79" s="55"/>
      <c r="N79" s="55"/>
      <c r="O79" s="55"/>
      <c r="P79" s="55"/>
      <c r="Q79" s="55"/>
      <c r="R79" s="55"/>
      <c r="S79" s="55"/>
      <c r="T79" s="104"/>
      <c r="U79" s="104"/>
      <c r="V79" s="55"/>
      <c r="W79" s="105"/>
      <c r="X79" s="54"/>
      <c r="Y79" s="57"/>
      <c r="Z79" s="58"/>
      <c r="AA79" s="79"/>
      <c r="AB79" s="79"/>
      <c r="AC79" s="55"/>
      <c r="AD79" s="55"/>
      <c r="AE79" s="55"/>
      <c r="AF79" s="55"/>
      <c r="AG79" s="55"/>
      <c r="AH79" s="55"/>
    </row>
    <row r="80" spans="1:76" x14ac:dyDescent="0.25">
      <c r="A80" s="180" t="s">
        <v>304</v>
      </c>
      <c r="B80" s="275" t="s">
        <v>305</v>
      </c>
      <c r="C80" s="59" t="s">
        <v>58</v>
      </c>
      <c r="D80" s="60"/>
      <c r="E80" s="61"/>
      <c r="F80" s="49" t="s">
        <v>286</v>
      </c>
      <c r="G80" s="50" t="s">
        <v>184</v>
      </c>
      <c r="H80" s="50" t="s">
        <v>111</v>
      </c>
      <c r="I80" s="50" t="s">
        <v>266</v>
      </c>
      <c r="J80" s="50"/>
      <c r="K80" s="51">
        <f>[1]Mileage!CK80</f>
        <v>3659</v>
      </c>
      <c r="L80" s="173">
        <v>44698</v>
      </c>
      <c r="M80" s="174"/>
      <c r="N80" s="174"/>
      <c r="O80" s="174"/>
      <c r="P80" s="174"/>
      <c r="Q80" s="174"/>
      <c r="R80" s="174"/>
      <c r="S80" s="174"/>
      <c r="T80" s="175"/>
      <c r="U80" s="175"/>
      <c r="V80" s="174"/>
      <c r="W80" s="176"/>
      <c r="X80" s="177"/>
      <c r="Y80" s="178"/>
      <c r="Z80" s="179"/>
      <c r="AA80" s="79">
        <v>45157</v>
      </c>
      <c r="AB80" s="79"/>
      <c r="AC80" s="55"/>
      <c r="AD80" s="55"/>
      <c r="AE80" s="55"/>
      <c r="AF80" s="55"/>
      <c r="AG80" s="55"/>
      <c r="AH80" s="55"/>
    </row>
    <row r="81" spans="1:76" x14ac:dyDescent="0.25">
      <c r="A81" s="180" t="s">
        <v>306</v>
      </c>
      <c r="B81" s="275" t="s">
        <v>307</v>
      </c>
      <c r="C81" s="59" t="s">
        <v>308</v>
      </c>
      <c r="D81" s="60" t="s">
        <v>309</v>
      </c>
      <c r="E81" s="61" t="s">
        <v>310</v>
      </c>
      <c r="F81" s="49"/>
      <c r="G81" s="50"/>
      <c r="H81" s="50"/>
      <c r="I81" s="50" t="s">
        <v>311</v>
      </c>
      <c r="J81" s="50" t="s">
        <v>96</v>
      </c>
      <c r="K81" s="51"/>
      <c r="L81" s="173">
        <v>44655</v>
      </c>
      <c r="M81" s="174"/>
      <c r="N81" s="174"/>
      <c r="O81" s="174"/>
      <c r="P81" s="174"/>
      <c r="Q81" s="174"/>
      <c r="R81" s="174"/>
      <c r="S81" s="174"/>
      <c r="T81" s="175"/>
      <c r="U81" s="175"/>
      <c r="V81" s="174"/>
      <c r="W81" s="176"/>
      <c r="X81" s="177"/>
      <c r="Y81" s="178"/>
      <c r="Z81" s="179"/>
      <c r="AA81" s="79">
        <v>45500</v>
      </c>
      <c r="AB81" s="79"/>
      <c r="AC81" s="55"/>
      <c r="AD81" s="55"/>
      <c r="AE81" s="55"/>
      <c r="AF81" s="55">
        <v>45464</v>
      </c>
      <c r="AG81" s="55"/>
      <c r="AH81" s="55"/>
    </row>
    <row r="82" spans="1:76" x14ac:dyDescent="0.25">
      <c r="A82" s="240" t="s">
        <v>312</v>
      </c>
      <c r="B82" s="275" t="s">
        <v>313</v>
      </c>
      <c r="C82" s="59"/>
      <c r="D82" s="60"/>
      <c r="E82" s="61"/>
      <c r="F82" s="49"/>
      <c r="G82" s="50"/>
      <c r="H82" s="50"/>
      <c r="I82" s="50"/>
      <c r="J82" s="50"/>
      <c r="K82" s="51">
        <f>[1]Mileage!CK79</f>
        <v>14985</v>
      </c>
      <c r="L82" s="173"/>
      <c r="M82" s="174"/>
      <c r="N82" s="174"/>
      <c r="O82" s="174"/>
      <c r="P82" s="174"/>
      <c r="Q82" s="174"/>
      <c r="R82" s="174"/>
      <c r="S82" s="174"/>
      <c r="T82" s="175"/>
      <c r="U82" s="175"/>
      <c r="V82" s="174"/>
      <c r="W82" s="176"/>
      <c r="X82" s="177"/>
      <c r="Y82" s="178"/>
      <c r="Z82" s="179"/>
      <c r="AA82" s="79"/>
      <c r="AB82" s="79"/>
      <c r="AC82" s="55"/>
      <c r="AD82" s="55"/>
      <c r="AE82" s="55"/>
      <c r="AF82" s="55"/>
      <c r="AG82" s="55"/>
      <c r="AH82" s="55"/>
    </row>
    <row r="83" spans="1:76" hidden="1" x14ac:dyDescent="0.25">
      <c r="A83" s="33" t="s">
        <v>314</v>
      </c>
      <c r="B83" s="28" t="s">
        <v>315</v>
      </c>
      <c r="C83" s="59"/>
      <c r="D83" s="60"/>
      <c r="E83" s="61"/>
      <c r="F83" s="49"/>
      <c r="G83" s="50"/>
      <c r="H83" s="50"/>
      <c r="I83" s="50"/>
      <c r="J83" s="50"/>
      <c r="K83" s="51">
        <f>[1]Mileage!CK82</f>
        <v>4205</v>
      </c>
      <c r="L83" s="79"/>
      <c r="M83" s="55"/>
      <c r="N83" s="55"/>
      <c r="O83" s="55"/>
      <c r="P83" s="55"/>
      <c r="Q83" s="55"/>
      <c r="R83" s="55"/>
      <c r="S83" s="55"/>
      <c r="T83" s="104"/>
      <c r="U83" s="104"/>
      <c r="V83" s="55"/>
      <c r="W83" s="105"/>
      <c r="X83" s="54"/>
      <c r="Y83" s="57"/>
      <c r="Z83" s="58"/>
      <c r="AA83" s="79"/>
      <c r="AB83" s="79"/>
      <c r="AC83" s="55"/>
      <c r="AD83" s="55"/>
      <c r="AE83" s="55"/>
      <c r="AF83" s="55"/>
      <c r="AG83" s="55"/>
      <c r="AH83" s="55"/>
    </row>
    <row r="84" spans="1:76" x14ac:dyDescent="0.25">
      <c r="A84" s="33" t="s">
        <v>316</v>
      </c>
      <c r="B84" s="289" t="s">
        <v>317</v>
      </c>
      <c r="C84" s="273" t="s">
        <v>37</v>
      </c>
      <c r="D84" s="81" t="s">
        <v>66</v>
      </c>
      <c r="E84" s="61"/>
      <c r="F84" s="49" t="s">
        <v>318</v>
      </c>
      <c r="G84" s="50" t="s">
        <v>66</v>
      </c>
      <c r="H84" s="50"/>
      <c r="I84" s="50"/>
      <c r="J84" s="50"/>
      <c r="K84" s="51">
        <f>[1]Mileage!CK78</f>
        <v>7755</v>
      </c>
      <c r="L84" s="79">
        <v>43620</v>
      </c>
      <c r="M84" s="55">
        <v>44201</v>
      </c>
      <c r="N84" s="55">
        <v>44422</v>
      </c>
      <c r="O84" s="55"/>
      <c r="P84" s="55"/>
      <c r="Q84" s="55"/>
      <c r="R84" s="55"/>
      <c r="S84" s="55"/>
      <c r="T84" s="104"/>
      <c r="U84" s="104"/>
      <c r="V84" s="55"/>
      <c r="W84" s="105"/>
      <c r="X84" s="54"/>
      <c r="Y84" s="57"/>
      <c r="Z84" s="58"/>
      <c r="AA84" s="79"/>
      <c r="AB84" s="79"/>
      <c r="AC84" s="55"/>
      <c r="AD84" s="55"/>
      <c r="AE84" s="55"/>
      <c r="AF84" s="55"/>
      <c r="AG84" s="55"/>
      <c r="AH84" s="55"/>
      <c r="AI84" s="172"/>
      <c r="AJ84" s="172"/>
      <c r="AK84" s="172"/>
      <c r="AL84" s="172"/>
      <c r="AM84" s="172"/>
      <c r="AN84" s="172"/>
      <c r="AO84" s="172"/>
      <c r="AP84" s="172"/>
      <c r="AQ84" s="172"/>
      <c r="AR84" s="172"/>
      <c r="AS84" s="172"/>
      <c r="AT84" s="172"/>
      <c r="AU84" s="172"/>
      <c r="AV84" s="172"/>
      <c r="AW84" s="172"/>
      <c r="AX84" s="172"/>
      <c r="AY84" s="172"/>
      <c r="AZ84" s="172"/>
      <c r="BA84" s="172"/>
      <c r="BB84" s="172"/>
      <c r="BC84" s="172"/>
      <c r="BD84" s="172"/>
      <c r="BE84" s="172"/>
      <c r="BF84" s="172"/>
      <c r="BG84" s="172"/>
      <c r="BH84" s="172"/>
      <c r="BI84" s="172"/>
      <c r="BJ84" s="172"/>
      <c r="BK84" s="172"/>
      <c r="BL84" s="172"/>
      <c r="BM84" s="172"/>
      <c r="BN84" s="172"/>
      <c r="BO84" s="172"/>
      <c r="BP84" s="172"/>
      <c r="BQ84" s="172"/>
      <c r="BR84" s="172"/>
      <c r="BS84" s="172"/>
      <c r="BT84" s="172"/>
      <c r="BU84" s="172"/>
      <c r="BV84" s="172"/>
      <c r="BW84" s="172"/>
      <c r="BX84" s="172"/>
    </row>
    <row r="85" spans="1:76" hidden="1" x14ac:dyDescent="0.25">
      <c r="A85" s="33" t="s">
        <v>319</v>
      </c>
      <c r="B85" s="115" t="s">
        <v>320</v>
      </c>
      <c r="C85" s="80"/>
      <c r="D85" s="81"/>
      <c r="E85" s="61"/>
      <c r="F85" s="49"/>
      <c r="G85" s="50"/>
      <c r="H85" s="50"/>
      <c r="I85" s="50"/>
      <c r="J85" s="50"/>
      <c r="K85" s="51">
        <f>[1]Mileage!CK84</f>
        <v>383</v>
      </c>
      <c r="L85" s="79"/>
      <c r="M85" s="55"/>
      <c r="N85" s="55"/>
      <c r="O85" s="55"/>
      <c r="P85" s="55"/>
      <c r="Q85" s="55"/>
      <c r="R85" s="55"/>
      <c r="S85" s="55"/>
      <c r="T85" s="104"/>
      <c r="U85" s="104"/>
      <c r="V85" s="55"/>
      <c r="W85" s="105"/>
      <c r="X85" s="54"/>
      <c r="Y85" s="57"/>
      <c r="Z85" s="58"/>
      <c r="AA85" s="79"/>
      <c r="AB85" s="79">
        <v>44734</v>
      </c>
      <c r="AC85" s="55"/>
      <c r="AD85" s="55"/>
      <c r="AE85" s="55"/>
      <c r="AF85" s="55"/>
      <c r="AG85" s="55"/>
      <c r="AH85" s="55"/>
    </row>
    <row r="86" spans="1:76" ht="15" customHeight="1" x14ac:dyDescent="0.25">
      <c r="A86" s="11" t="s">
        <v>321</v>
      </c>
      <c r="B86" s="275" t="s">
        <v>322</v>
      </c>
      <c r="C86" s="46" t="s">
        <v>37</v>
      </c>
      <c r="D86" s="47" t="s">
        <v>30</v>
      </c>
      <c r="E86" s="48" t="s">
        <v>323</v>
      </c>
      <c r="F86" s="181"/>
      <c r="G86" s="62"/>
      <c r="H86" s="62" t="s">
        <v>33</v>
      </c>
      <c r="I86" s="62"/>
      <c r="J86" s="62"/>
      <c r="K86" s="51">
        <f>[1]Mileage!CK77</f>
        <v>0</v>
      </c>
      <c r="L86" s="79">
        <v>43620</v>
      </c>
      <c r="M86" s="55">
        <v>43813</v>
      </c>
      <c r="N86" s="55">
        <v>43813</v>
      </c>
      <c r="O86" s="55">
        <v>44201</v>
      </c>
      <c r="P86" s="55"/>
      <c r="Q86" s="55"/>
      <c r="R86" s="55"/>
      <c r="S86" s="55"/>
      <c r="T86" s="104"/>
      <c r="U86" s="104"/>
      <c r="V86" s="55"/>
      <c r="W86" s="105"/>
      <c r="X86" s="64"/>
      <c r="Y86" s="77"/>
      <c r="Z86" s="58"/>
      <c r="AA86" s="79"/>
      <c r="AB86" s="79"/>
      <c r="AC86" s="55"/>
      <c r="AD86" s="55"/>
      <c r="AE86" s="55"/>
      <c r="AF86" s="55"/>
      <c r="AG86" s="55"/>
      <c r="AH86" s="55"/>
    </row>
    <row r="87" spans="1:76" ht="15" customHeight="1" thickBot="1" x14ac:dyDescent="0.3">
      <c r="A87" s="30" t="s">
        <v>324</v>
      </c>
      <c r="B87" s="288" t="s">
        <v>325</v>
      </c>
      <c r="C87" s="60" t="s">
        <v>92</v>
      </c>
      <c r="D87" s="60" t="s">
        <v>249</v>
      </c>
      <c r="E87" s="48" t="s">
        <v>326</v>
      </c>
      <c r="F87" s="271"/>
      <c r="G87" s="263"/>
      <c r="H87" s="263"/>
      <c r="I87" s="263" t="s">
        <v>95</v>
      </c>
      <c r="J87" s="263"/>
      <c r="K87" s="51"/>
      <c r="L87" s="285">
        <v>45489</v>
      </c>
      <c r="M87" s="266"/>
      <c r="N87" s="266"/>
      <c r="O87" s="266"/>
      <c r="P87" s="269"/>
      <c r="Q87" s="266"/>
      <c r="R87" s="266"/>
      <c r="S87" s="266"/>
      <c r="T87" s="266"/>
      <c r="U87" s="266"/>
      <c r="V87" s="266"/>
      <c r="W87" s="266"/>
      <c r="X87" s="266"/>
      <c r="Y87" s="266"/>
      <c r="Z87" s="276"/>
      <c r="AA87" s="278">
        <v>45500</v>
      </c>
      <c r="AB87" s="263"/>
      <c r="AC87" s="263"/>
      <c r="AD87" s="263"/>
      <c r="AE87" s="263"/>
      <c r="AF87" s="278">
        <v>45464</v>
      </c>
      <c r="AG87" s="263"/>
      <c r="AH87" s="263"/>
    </row>
    <row r="88" spans="1:76" ht="15" hidden="1" customHeight="1" x14ac:dyDescent="0.25">
      <c r="A88" s="5" t="s">
        <v>327</v>
      </c>
      <c r="B88" s="35" t="s">
        <v>328</v>
      </c>
      <c r="C88" s="182"/>
      <c r="D88" s="183"/>
      <c r="E88" s="61"/>
      <c r="F88" s="75"/>
      <c r="G88" s="69"/>
      <c r="H88" s="69"/>
      <c r="I88" s="69"/>
      <c r="J88" s="69"/>
      <c r="K88" s="51">
        <f>[1]Mileage!CK87</f>
        <v>1758</v>
      </c>
      <c r="L88" s="76"/>
      <c r="M88" s="65"/>
      <c r="N88" s="65"/>
      <c r="O88" s="65"/>
      <c r="P88" s="65"/>
      <c r="Q88" s="65"/>
      <c r="R88" s="65"/>
      <c r="S88" s="65"/>
      <c r="T88" s="72"/>
      <c r="U88" s="72"/>
      <c r="V88" s="65"/>
      <c r="W88" s="108"/>
      <c r="X88" s="55"/>
      <c r="Y88" s="55"/>
      <c r="Z88" s="78"/>
      <c r="AA88" s="76"/>
      <c r="AB88" s="76"/>
      <c r="AC88" s="65"/>
      <c r="AD88" s="65"/>
      <c r="AE88" s="65"/>
      <c r="AF88" s="65"/>
      <c r="AG88" s="65"/>
      <c r="AH88" s="65"/>
    </row>
    <row r="89" spans="1:76" ht="15" hidden="1" customHeight="1" x14ac:dyDescent="0.25">
      <c r="A89" s="109" t="s">
        <v>329</v>
      </c>
      <c r="B89" s="103" t="s">
        <v>330</v>
      </c>
      <c r="C89" s="59"/>
      <c r="D89" s="60"/>
      <c r="E89" s="124"/>
      <c r="F89" s="111"/>
      <c r="G89" s="112"/>
      <c r="H89" s="112"/>
      <c r="I89" s="112"/>
      <c r="J89" s="112"/>
      <c r="K89" s="51">
        <f>[1]Mileage!CK88</f>
        <v>439</v>
      </c>
      <c r="L89" s="76"/>
      <c r="M89" s="65"/>
      <c r="N89" s="65"/>
      <c r="O89" s="65"/>
      <c r="P89" s="65"/>
      <c r="Q89" s="65"/>
      <c r="R89" s="65"/>
      <c r="S89" s="65"/>
      <c r="T89" s="72"/>
      <c r="U89" s="72"/>
      <c r="V89" s="65"/>
      <c r="W89" s="108"/>
      <c r="X89" s="65"/>
      <c r="Y89" s="65"/>
      <c r="Z89" s="78"/>
      <c r="AA89" s="76"/>
      <c r="AB89" s="76"/>
      <c r="AC89" s="65"/>
      <c r="AD89" s="65"/>
      <c r="AE89" s="65"/>
      <c r="AF89" s="65"/>
      <c r="AG89" s="65"/>
      <c r="AH89" s="65"/>
    </row>
    <row r="90" spans="1:76" ht="15" hidden="1" customHeight="1" x14ac:dyDescent="0.25">
      <c r="A90" s="109" t="s">
        <v>331</v>
      </c>
      <c r="B90" s="248" t="s">
        <v>332</v>
      </c>
      <c r="C90" s="243"/>
      <c r="D90" s="123"/>
      <c r="E90" s="124"/>
      <c r="F90" s="111"/>
      <c r="G90" s="112"/>
      <c r="H90" s="112"/>
      <c r="I90" s="112"/>
      <c r="J90" s="112"/>
      <c r="K90" s="51">
        <f>[1]Mileage!CK89</f>
        <v>573859</v>
      </c>
      <c r="L90" s="76"/>
      <c r="M90" s="65"/>
      <c r="N90" s="65"/>
      <c r="O90" s="65"/>
      <c r="P90" s="65"/>
      <c r="Q90" s="65"/>
      <c r="R90" s="65"/>
      <c r="S90" s="65"/>
      <c r="T90" s="72"/>
      <c r="U90" s="72"/>
      <c r="V90" s="65"/>
      <c r="W90" s="108"/>
      <c r="X90" s="65"/>
      <c r="Y90" s="65"/>
      <c r="Z90" s="78"/>
      <c r="AA90" s="76"/>
      <c r="AB90" s="76"/>
      <c r="AC90" s="65"/>
      <c r="AD90" s="65"/>
      <c r="AE90" s="65"/>
      <c r="AF90" s="65"/>
      <c r="AG90" s="65"/>
      <c r="AH90" s="65"/>
    </row>
    <row r="91" spans="1:76" ht="15" hidden="1" customHeight="1" x14ac:dyDescent="0.25">
      <c r="A91" s="109" t="s">
        <v>333</v>
      </c>
      <c r="B91" s="248" t="s">
        <v>334</v>
      </c>
      <c r="C91" s="243"/>
      <c r="D91" s="123"/>
      <c r="E91" s="124"/>
      <c r="F91" s="111"/>
      <c r="G91" s="112"/>
      <c r="H91" s="112"/>
      <c r="I91" s="112"/>
      <c r="J91" s="112"/>
      <c r="K91" s="51" t="e">
        <f>[1]Mileage!CK90</f>
        <v>#REF!</v>
      </c>
      <c r="L91" s="76"/>
      <c r="M91" s="65"/>
      <c r="N91" s="65"/>
      <c r="O91" s="65"/>
      <c r="P91" s="65"/>
      <c r="Q91" s="65"/>
      <c r="R91" s="65"/>
      <c r="S91" s="65"/>
      <c r="T91" s="72"/>
      <c r="U91" s="72"/>
      <c r="V91" s="65"/>
      <c r="W91" s="108"/>
      <c r="X91" s="65"/>
      <c r="Y91" s="65"/>
      <c r="Z91" s="78"/>
      <c r="AA91" s="76"/>
      <c r="AB91" s="76"/>
      <c r="AC91" s="65"/>
      <c r="AD91" s="65"/>
      <c r="AE91" s="65"/>
      <c r="AF91" s="65"/>
      <c r="AG91" s="65"/>
      <c r="AH91" s="65"/>
    </row>
    <row r="92" spans="1:76" ht="15" hidden="1" customHeight="1" thickBot="1" x14ac:dyDescent="0.3">
      <c r="A92" s="184" t="s">
        <v>335</v>
      </c>
      <c r="B92" s="185" t="s">
        <v>336</v>
      </c>
      <c r="C92" s="243"/>
      <c r="D92" s="123"/>
      <c r="E92" s="124"/>
      <c r="F92" s="262"/>
      <c r="G92" s="264"/>
      <c r="H92" s="264"/>
      <c r="I92" s="264"/>
      <c r="J92" s="264"/>
      <c r="K92" s="166" t="e">
        <f>[1]Mileage!CK91</f>
        <v>#REF!</v>
      </c>
      <c r="L92" s="265"/>
      <c r="M92" s="267"/>
      <c r="N92" s="187"/>
      <c r="O92" s="267"/>
      <c r="P92" s="268"/>
      <c r="Q92" s="187"/>
      <c r="R92" s="267"/>
      <c r="S92" s="267"/>
      <c r="T92" s="267"/>
      <c r="U92" s="267"/>
      <c r="V92" s="267"/>
      <c r="W92" s="267"/>
      <c r="X92" s="267"/>
      <c r="Y92" s="267"/>
      <c r="Z92" s="272"/>
      <c r="AA92" s="262"/>
      <c r="AB92" s="264"/>
      <c r="AC92" s="186"/>
      <c r="AD92" s="264"/>
      <c r="AE92" s="186"/>
      <c r="AF92" s="264"/>
      <c r="AG92" s="264"/>
      <c r="AH92" s="264"/>
    </row>
    <row r="93" spans="1:76" ht="15" customHeight="1" x14ac:dyDescent="0.25">
      <c r="A93" s="74" t="s">
        <v>337</v>
      </c>
      <c r="B93" s="275" t="s">
        <v>338</v>
      </c>
      <c r="C93" s="55" t="s">
        <v>37</v>
      </c>
      <c r="D93" s="55" t="s">
        <v>249</v>
      </c>
      <c r="E93" s="261"/>
      <c r="F93" s="69"/>
      <c r="G93" s="69"/>
      <c r="H93" s="69"/>
      <c r="I93" s="69"/>
      <c r="J93" s="69"/>
      <c r="K93" s="11">
        <f>[1]Mileage!CK75</f>
        <v>0</v>
      </c>
      <c r="L93" s="55"/>
      <c r="M93" s="55"/>
      <c r="N93" s="260"/>
      <c r="O93" s="55"/>
      <c r="P93" s="55"/>
      <c r="Q93" s="260"/>
      <c r="R93" s="55"/>
      <c r="S93" s="55"/>
      <c r="T93" s="55"/>
      <c r="U93" s="55"/>
      <c r="V93" s="55"/>
      <c r="W93" s="55"/>
      <c r="X93" s="55"/>
      <c r="Y93" s="55"/>
      <c r="Z93" s="55"/>
      <c r="AA93" s="55"/>
      <c r="AB93" s="55"/>
      <c r="AC93" s="277"/>
      <c r="AD93" s="55"/>
      <c r="AE93" s="279"/>
      <c r="AF93" s="55"/>
      <c r="AG93" s="55"/>
      <c r="AH93" s="55"/>
    </row>
    <row r="94" spans="1:76" x14ac:dyDescent="0.25">
      <c r="AF94" s="274"/>
    </row>
    <row r="98" spans="13:13" ht="15" customHeight="1" thickBot="1" x14ac:dyDescent="0.3"/>
    <row r="99" spans="13:13" ht="15" customHeight="1" thickBot="1" x14ac:dyDescent="0.3">
      <c r="M99" s="191"/>
    </row>
  </sheetData>
  <sheetProtection selectLockedCells="1" selectUnlockedCells="1"/>
  <sortState xmlns:xlrd2="http://schemas.microsoft.com/office/spreadsheetml/2017/richdata2" ref="A73:BX93">
    <sortCondition descending="1" ref="A73:A93"/>
  </sortState>
  <mergeCells count="28">
    <mergeCell ref="L1:L2"/>
    <mergeCell ref="A1:A2"/>
    <mergeCell ref="B1:B2"/>
    <mergeCell ref="C1:D1"/>
    <mergeCell ref="F1:J1"/>
    <mergeCell ref="K1:K2"/>
    <mergeCell ref="X1:X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AE1:AE2"/>
    <mergeCell ref="AF1:AF2"/>
    <mergeCell ref="AG1:AG2"/>
    <mergeCell ref="AH1:AH2"/>
    <mergeCell ref="Y1:Y2"/>
    <mergeCell ref="Z1:Z2"/>
    <mergeCell ref="AA1:AA2"/>
    <mergeCell ref="AB1:AB2"/>
    <mergeCell ref="AC1:AC2"/>
    <mergeCell ref="AD1:AD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24E7A-8DE9-4DB1-BB4D-910B425B96C9}">
  <dimension ref="A1:CT100"/>
  <sheetViews>
    <sheetView tabSelected="1" topLeftCell="AY1" zoomScale="117" zoomScaleNormal="117" workbookViewId="0">
      <selection activeCell="BT2" sqref="BT2"/>
    </sheetView>
  </sheetViews>
  <sheetFormatPr defaultColWidth="15.140625" defaultRowHeight="15.75" x14ac:dyDescent="0.25"/>
  <cols>
    <col min="1" max="1" width="36.5703125" style="36" customWidth="1"/>
    <col min="2" max="2" width="13.42578125" style="6" customWidth="1"/>
    <col min="3" max="3" width="5.5703125" style="1" bestFit="1" customWidth="1"/>
    <col min="4" max="4" width="5.5703125" style="1" customWidth="1"/>
    <col min="5" max="6" width="9.42578125" style="1" customWidth="1"/>
    <col min="7" max="7" width="5.5703125" style="1" customWidth="1"/>
    <col min="8" max="8" width="10.7109375" style="1" customWidth="1"/>
    <col min="9" max="11" width="5.5703125" style="1" customWidth="1"/>
    <col min="12" max="12" width="7.42578125" style="1" customWidth="1"/>
    <col min="13" max="16" width="7.7109375" style="1" customWidth="1"/>
    <col min="17" max="17" width="6.42578125" style="1" customWidth="1"/>
    <col min="18" max="19" width="6" style="1" customWidth="1"/>
    <col min="20" max="21" width="6.85546875" style="1" bestFit="1" customWidth="1"/>
    <col min="22" max="25" width="6.85546875" style="1" customWidth="1"/>
    <col min="26" max="26" width="6.85546875" style="1" bestFit="1" customWidth="1"/>
    <col min="27" max="28" width="6.85546875" style="1" customWidth="1"/>
    <col min="29" max="29" width="6.85546875" style="1" bestFit="1" customWidth="1"/>
    <col min="30" max="78" width="6.85546875" style="1" customWidth="1"/>
    <col min="79" max="81" width="7.42578125" style="1" customWidth="1"/>
    <col min="82" max="82" width="6.7109375" style="1" customWidth="1"/>
    <col min="83" max="89" width="7.85546875" style="1" customWidth="1"/>
    <col min="90" max="90" width="9.85546875" style="1" customWidth="1"/>
    <col min="91" max="91" width="10.5703125" style="1" customWidth="1"/>
    <col min="92" max="92" width="5.5703125" style="1" customWidth="1"/>
    <col min="93" max="16384" width="15.140625" style="1"/>
  </cols>
  <sheetData>
    <row r="1" spans="1:98" ht="45" customHeight="1" thickBot="1" x14ac:dyDescent="0.3">
      <c r="A1" s="209">
        <v>2024</v>
      </c>
      <c r="B1" s="3"/>
      <c r="C1" s="334" t="s">
        <v>339</v>
      </c>
      <c r="D1" s="334"/>
      <c r="E1" s="334"/>
      <c r="F1" s="334"/>
      <c r="G1" s="334"/>
      <c r="H1" s="334"/>
      <c r="I1" s="334"/>
      <c r="J1" s="334"/>
      <c r="K1" s="334"/>
      <c r="L1" s="335" t="s">
        <v>340</v>
      </c>
      <c r="M1" s="336"/>
      <c r="N1" s="219"/>
      <c r="O1" s="219"/>
      <c r="P1" s="219"/>
      <c r="Q1" s="220"/>
      <c r="R1" s="220"/>
      <c r="S1" s="220"/>
      <c r="T1" s="220"/>
      <c r="U1" s="220"/>
      <c r="V1" s="220"/>
      <c r="W1" s="220"/>
      <c r="X1" s="220"/>
      <c r="Y1" s="220"/>
      <c r="Z1" s="220"/>
      <c r="AA1" s="220"/>
      <c r="AB1" s="220"/>
      <c r="AC1" s="220"/>
      <c r="AD1" s="220"/>
      <c r="AE1" s="220"/>
      <c r="AF1" s="220"/>
      <c r="AG1" s="220"/>
      <c r="AH1" s="220"/>
      <c r="AI1" s="220"/>
      <c r="AJ1" s="220"/>
      <c r="AK1" s="220"/>
      <c r="AL1" s="220"/>
      <c r="AM1" s="220"/>
      <c r="AN1" s="220"/>
      <c r="AO1" s="220"/>
      <c r="AP1" s="220"/>
      <c r="AQ1" s="220"/>
      <c r="AR1" s="220"/>
      <c r="AS1" s="220"/>
      <c r="AT1" s="220"/>
      <c r="AU1" s="220"/>
      <c r="AV1" s="220"/>
      <c r="AW1" s="220"/>
      <c r="AX1" s="220"/>
      <c r="AY1" s="220"/>
      <c r="AZ1" s="220"/>
      <c r="BA1" s="220"/>
      <c r="BB1" s="220"/>
      <c r="BC1" s="220"/>
      <c r="BD1" s="220"/>
      <c r="BE1" s="220"/>
      <c r="BF1" s="220"/>
      <c r="BG1" s="220"/>
      <c r="BH1" s="220"/>
      <c r="BI1" s="220"/>
      <c r="BJ1" s="220"/>
      <c r="BK1" s="220"/>
      <c r="BL1" s="220"/>
      <c r="BM1" s="220"/>
      <c r="BN1" s="220"/>
      <c r="BO1" s="220"/>
      <c r="BP1" s="220"/>
      <c r="BQ1" s="220"/>
      <c r="BR1" s="220"/>
      <c r="BS1" s="220"/>
      <c r="BT1" s="220"/>
      <c r="BU1" s="220"/>
      <c r="BV1" s="220"/>
      <c r="BW1" s="220"/>
      <c r="BX1" s="220"/>
      <c r="BY1" s="220"/>
      <c r="BZ1" s="220"/>
      <c r="CA1" s="337"/>
      <c r="CB1" s="337"/>
      <c r="CC1" s="337"/>
      <c r="CD1" s="337"/>
      <c r="CE1" s="337"/>
      <c r="CF1" s="337"/>
      <c r="CG1" s="337"/>
      <c r="CH1" s="337"/>
      <c r="CI1" s="337"/>
      <c r="CJ1" s="298"/>
      <c r="CK1" s="298"/>
      <c r="CL1" s="221" t="s">
        <v>341</v>
      </c>
    </row>
    <row r="2" spans="1:98" ht="140.25" customHeight="1" x14ac:dyDescent="0.25">
      <c r="A2" s="210" t="s">
        <v>1</v>
      </c>
      <c r="B2" s="222" t="s">
        <v>0</v>
      </c>
      <c r="C2" s="223" t="s">
        <v>342</v>
      </c>
      <c r="D2" s="223" t="s">
        <v>343</v>
      </c>
      <c r="E2" s="223" t="s">
        <v>344</v>
      </c>
      <c r="F2" s="223" t="s">
        <v>345</v>
      </c>
      <c r="G2" s="223" t="s">
        <v>346</v>
      </c>
      <c r="H2" s="223" t="s">
        <v>347</v>
      </c>
      <c r="I2" s="223" t="s">
        <v>348</v>
      </c>
      <c r="J2" s="223" t="s">
        <v>349</v>
      </c>
      <c r="K2" s="223" t="s">
        <v>350</v>
      </c>
      <c r="L2" s="224" t="s">
        <v>351</v>
      </c>
      <c r="M2" s="224" t="s">
        <v>352</v>
      </c>
      <c r="N2" s="225" t="s">
        <v>353</v>
      </c>
      <c r="O2" s="226" t="s">
        <v>354</v>
      </c>
      <c r="P2" s="225" t="s">
        <v>355</v>
      </c>
      <c r="Q2" s="227" t="s">
        <v>356</v>
      </c>
      <c r="R2" s="227" t="s">
        <v>357</v>
      </c>
      <c r="S2" s="228" t="s">
        <v>358</v>
      </c>
      <c r="T2" s="227" t="s">
        <v>359</v>
      </c>
      <c r="U2" s="227" t="s">
        <v>360</v>
      </c>
      <c r="V2" s="227" t="s">
        <v>361</v>
      </c>
      <c r="W2" s="227" t="s">
        <v>362</v>
      </c>
      <c r="X2" s="228" t="s">
        <v>363</v>
      </c>
      <c r="Y2" s="227" t="s">
        <v>364</v>
      </c>
      <c r="Z2" s="249" t="s">
        <v>365</v>
      </c>
      <c r="AA2" s="227" t="s">
        <v>366</v>
      </c>
      <c r="AB2" s="228" t="s">
        <v>367</v>
      </c>
      <c r="AC2" s="227" t="s">
        <v>368</v>
      </c>
      <c r="AD2" s="227" t="s">
        <v>369</v>
      </c>
      <c r="AE2" s="227" t="s">
        <v>370</v>
      </c>
      <c r="AF2" s="227" t="s">
        <v>371</v>
      </c>
      <c r="AG2" s="227" t="s">
        <v>372</v>
      </c>
      <c r="AH2" s="227" t="s">
        <v>373</v>
      </c>
      <c r="AI2" s="227" t="s">
        <v>374</v>
      </c>
      <c r="AJ2" s="227" t="s">
        <v>375</v>
      </c>
      <c r="AK2" s="227" t="s">
        <v>376</v>
      </c>
      <c r="AL2" s="227" t="s">
        <v>377</v>
      </c>
      <c r="AM2" s="227" t="s">
        <v>378</v>
      </c>
      <c r="AN2" s="227" t="s">
        <v>379</v>
      </c>
      <c r="AO2" s="227" t="s">
        <v>380</v>
      </c>
      <c r="AP2" s="227" t="s">
        <v>381</v>
      </c>
      <c r="AQ2" s="227" t="s">
        <v>382</v>
      </c>
      <c r="AR2" s="227" t="s">
        <v>383</v>
      </c>
      <c r="AS2" s="227" t="s">
        <v>384</v>
      </c>
      <c r="AT2" s="227" t="s">
        <v>385</v>
      </c>
      <c r="AU2" s="227" t="s">
        <v>386</v>
      </c>
      <c r="AV2" s="227" t="s">
        <v>387</v>
      </c>
      <c r="AW2" s="227" t="s">
        <v>388</v>
      </c>
      <c r="AX2" s="227" t="s">
        <v>389</v>
      </c>
      <c r="AY2" s="227" t="s">
        <v>390</v>
      </c>
      <c r="AZ2" s="249" t="s">
        <v>391</v>
      </c>
      <c r="BA2" s="227" t="s">
        <v>392</v>
      </c>
      <c r="BB2" s="227" t="s">
        <v>393</v>
      </c>
      <c r="BC2" s="227" t="s">
        <v>394</v>
      </c>
      <c r="BD2" s="227" t="s">
        <v>395</v>
      </c>
      <c r="BE2" s="227" t="s">
        <v>396</v>
      </c>
      <c r="BF2" s="227" t="s">
        <v>397</v>
      </c>
      <c r="BG2" s="227" t="s">
        <v>398</v>
      </c>
      <c r="BH2" s="227" t="s">
        <v>399</v>
      </c>
      <c r="BI2" s="228" t="s">
        <v>400</v>
      </c>
      <c r="BJ2" s="227" t="s">
        <v>401</v>
      </c>
      <c r="BK2" s="227" t="s">
        <v>402</v>
      </c>
      <c r="BL2" s="227" t="s">
        <v>403</v>
      </c>
      <c r="BM2" s="228" t="s">
        <v>404</v>
      </c>
      <c r="BN2" s="227" t="s">
        <v>405</v>
      </c>
      <c r="BO2" s="227" t="s">
        <v>406</v>
      </c>
      <c r="BP2" s="227" t="s">
        <v>407</v>
      </c>
      <c r="BQ2" s="227"/>
      <c r="BR2" s="227"/>
      <c r="BS2" s="227"/>
      <c r="BT2" s="228"/>
      <c r="BU2" s="227"/>
      <c r="BV2" s="227"/>
      <c r="BW2" s="227"/>
      <c r="BX2" s="227"/>
      <c r="BY2" s="227"/>
      <c r="BZ2" s="227"/>
      <c r="CA2" s="229">
        <v>2014</v>
      </c>
      <c r="CB2" s="230" t="s">
        <v>408</v>
      </c>
      <c r="CC2" s="231" t="s">
        <v>409</v>
      </c>
      <c r="CD2" s="232" t="s">
        <v>410</v>
      </c>
      <c r="CE2" s="232" t="s">
        <v>411</v>
      </c>
      <c r="CF2" s="232" t="s">
        <v>412</v>
      </c>
      <c r="CG2" s="233" t="s">
        <v>413</v>
      </c>
      <c r="CH2" s="233" t="s">
        <v>414</v>
      </c>
      <c r="CI2" s="233" t="s">
        <v>415</v>
      </c>
      <c r="CJ2" s="233" t="s">
        <v>416</v>
      </c>
      <c r="CK2" s="233" t="s">
        <v>417</v>
      </c>
      <c r="CL2" s="234" t="s">
        <v>418</v>
      </c>
    </row>
    <row r="3" spans="1:98" s="6" customFormat="1" ht="14.25" customHeight="1" x14ac:dyDescent="0.25">
      <c r="A3" s="8" t="str">
        <f>HYPERLINK("http://www.combatvet.org/members/showMember.asp?LID=9416","Scott ""Big Dawg"" Johnson")</f>
        <v>Scott "Big Dawg" Johnson</v>
      </c>
      <c r="B3" s="30" t="s">
        <v>29</v>
      </c>
      <c r="C3" s="2"/>
      <c r="D3" s="2"/>
      <c r="E3" s="2"/>
      <c r="F3" s="2"/>
      <c r="G3" s="2"/>
      <c r="H3" s="2"/>
      <c r="I3" s="2"/>
      <c r="J3" s="2"/>
      <c r="K3" s="2"/>
      <c r="L3" s="3"/>
      <c r="M3" s="3"/>
      <c r="N3" s="3"/>
      <c r="O3" s="3"/>
      <c r="P3" s="3"/>
      <c r="Q3" s="3">
        <v>50</v>
      </c>
      <c r="R3" s="3"/>
      <c r="S3" s="3">
        <v>55</v>
      </c>
      <c r="T3" s="3"/>
      <c r="U3" s="3"/>
      <c r="V3" s="3"/>
      <c r="W3" s="3"/>
      <c r="X3" s="11"/>
      <c r="Y3" s="3"/>
      <c r="Z3" s="3"/>
      <c r="AA3" s="3">
        <v>226</v>
      </c>
      <c r="AB3" s="3">
        <v>228</v>
      </c>
      <c r="AC3" s="3"/>
      <c r="AD3" s="3"/>
      <c r="AE3" s="3"/>
      <c r="AF3" s="3"/>
      <c r="AG3" s="3"/>
      <c r="AH3" s="3"/>
      <c r="AI3" s="256"/>
      <c r="AJ3" s="3"/>
      <c r="AK3" s="3"/>
      <c r="AL3" s="3">
        <v>95</v>
      </c>
      <c r="AM3" s="3">
        <v>113</v>
      </c>
      <c r="AN3" s="3">
        <v>162</v>
      </c>
      <c r="AO3" s="3"/>
      <c r="AP3" s="3">
        <v>2724</v>
      </c>
      <c r="AQ3" s="3">
        <v>127</v>
      </c>
      <c r="AR3" s="3"/>
      <c r="AS3" s="3"/>
      <c r="AT3" s="3"/>
      <c r="AU3" s="3">
        <v>225</v>
      </c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>
        <v>101</v>
      </c>
      <c r="BH3" s="3"/>
      <c r="BI3" s="3">
        <v>145</v>
      </c>
      <c r="BJ3" s="3">
        <v>289</v>
      </c>
      <c r="BK3" s="3">
        <v>305</v>
      </c>
      <c r="BL3" s="3"/>
      <c r="BM3" s="3">
        <v>78</v>
      </c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>
        <v>26</v>
      </c>
      <c r="CE3" s="3">
        <v>713</v>
      </c>
      <c r="CF3" s="3">
        <v>1014</v>
      </c>
      <c r="CG3" s="3">
        <v>2322</v>
      </c>
      <c r="CH3" s="3">
        <v>1732</v>
      </c>
      <c r="CI3" s="3">
        <v>4094</v>
      </c>
      <c r="CJ3" s="3">
        <v>3454</v>
      </c>
      <c r="CK3" s="3">
        <f t="shared" ref="CK3:CK68" si="0">SUM(N3:BZ3)</f>
        <v>4923</v>
      </c>
      <c r="CL3" s="3">
        <f>SUM(CA3:CK3)</f>
        <v>18278</v>
      </c>
    </row>
    <row r="4" spans="1:98" s="7" customFormat="1" ht="14.25" customHeight="1" x14ac:dyDescent="0.25">
      <c r="A4" s="8" t="str">
        <f>HYPERLINK("http://www.combatvet.org/members/showMember.asp?LID=10224","jeffrey ""Stretch"" Scott")</f>
        <v>jeffrey "Stretch" Scott</v>
      </c>
      <c r="B4" s="30" t="s">
        <v>35</v>
      </c>
      <c r="C4" s="2"/>
      <c r="D4" s="2"/>
      <c r="E4" s="2"/>
      <c r="F4" s="2"/>
      <c r="G4" s="2"/>
      <c r="H4" s="2"/>
      <c r="I4" s="2"/>
      <c r="J4" s="2"/>
      <c r="K4" s="2"/>
      <c r="L4" s="3"/>
      <c r="M4" s="3"/>
      <c r="N4" s="3"/>
      <c r="O4" s="3"/>
      <c r="P4" s="3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3">
        <v>4193</v>
      </c>
      <c r="CB4" s="3">
        <v>3674</v>
      </c>
      <c r="CC4" s="3">
        <v>141</v>
      </c>
      <c r="CD4" s="3">
        <v>72</v>
      </c>
      <c r="CE4" s="3">
        <v>484</v>
      </c>
      <c r="CF4" s="3">
        <v>0</v>
      </c>
      <c r="CG4" s="3">
        <v>0</v>
      </c>
      <c r="CH4" s="3">
        <v>0</v>
      </c>
      <c r="CI4" s="3">
        <v>0</v>
      </c>
      <c r="CJ4" s="3">
        <v>200</v>
      </c>
      <c r="CK4" s="3">
        <f t="shared" si="0"/>
        <v>0</v>
      </c>
      <c r="CL4" s="3">
        <f t="shared" ref="CL4:CL70" si="1">SUM(CA4:CK4)</f>
        <v>8764</v>
      </c>
      <c r="CM4" s="6"/>
      <c r="CN4" s="6"/>
      <c r="CO4" s="6"/>
      <c r="CP4" s="6"/>
      <c r="CQ4" s="6"/>
      <c r="CR4" s="6"/>
      <c r="CS4" s="6"/>
      <c r="CT4" s="6"/>
    </row>
    <row r="5" spans="1:98" s="6" customFormat="1" ht="14.25" customHeight="1" x14ac:dyDescent="0.25">
      <c r="A5" s="8" t="s">
        <v>419</v>
      </c>
      <c r="B5" s="74" t="s">
        <v>36</v>
      </c>
      <c r="C5" s="10"/>
      <c r="D5" s="10"/>
      <c r="E5" s="10"/>
      <c r="F5" s="10"/>
      <c r="G5" s="10"/>
      <c r="H5" s="10"/>
      <c r="I5" s="10"/>
      <c r="J5" s="10"/>
      <c r="K5" s="10"/>
      <c r="L5" s="11"/>
      <c r="M5" s="11"/>
      <c r="N5" s="11"/>
      <c r="O5" s="11"/>
      <c r="P5" s="11"/>
      <c r="Q5" s="5">
        <v>50</v>
      </c>
      <c r="R5" s="5"/>
      <c r="S5" s="5"/>
      <c r="T5" s="5"/>
      <c r="U5" s="5">
        <v>68</v>
      </c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>
        <v>75</v>
      </c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11">
        <v>3046</v>
      </c>
      <c r="CB5" s="11">
        <v>8469</v>
      </c>
      <c r="CC5" s="11">
        <v>4370</v>
      </c>
      <c r="CD5" s="11">
        <v>5024</v>
      </c>
      <c r="CE5" s="11">
        <v>2887</v>
      </c>
      <c r="CF5" s="11">
        <v>2578</v>
      </c>
      <c r="CG5" s="11">
        <v>1212</v>
      </c>
      <c r="CH5" s="11">
        <v>155</v>
      </c>
      <c r="CI5" s="11">
        <v>1977</v>
      </c>
      <c r="CJ5" s="3">
        <v>251</v>
      </c>
      <c r="CK5" s="3">
        <f>SUM(N5:BZ5)</f>
        <v>193</v>
      </c>
      <c r="CL5" s="3">
        <f t="shared" si="1"/>
        <v>30162</v>
      </c>
      <c r="CM5" s="7"/>
      <c r="CN5" s="7"/>
      <c r="CO5" s="7"/>
      <c r="CP5" s="7"/>
      <c r="CQ5" s="7"/>
      <c r="CR5" s="7"/>
      <c r="CS5" s="7"/>
      <c r="CT5" s="7"/>
    </row>
    <row r="6" spans="1:98" s="6" customFormat="1" ht="14.25" hidden="1" customHeight="1" x14ac:dyDescent="0.25">
      <c r="A6" s="216" t="s">
        <v>43</v>
      </c>
      <c r="B6" s="30" t="s">
        <v>42</v>
      </c>
      <c r="C6" s="2"/>
      <c r="D6" s="2"/>
      <c r="E6" s="2"/>
      <c r="F6" s="2"/>
      <c r="G6" s="2"/>
      <c r="H6" s="2"/>
      <c r="I6" s="2"/>
      <c r="J6" s="2"/>
      <c r="K6" s="2"/>
      <c r="L6" s="3"/>
      <c r="M6" s="3"/>
      <c r="N6" s="3"/>
      <c r="O6" s="3"/>
      <c r="P6" s="3"/>
      <c r="Q6" s="4">
        <v>63</v>
      </c>
      <c r="R6" s="4"/>
      <c r="S6" s="4"/>
      <c r="T6" s="4"/>
      <c r="U6" s="4"/>
      <c r="V6" s="4"/>
      <c r="W6" s="4"/>
      <c r="X6" s="4">
        <v>356</v>
      </c>
      <c r="Y6" s="4"/>
      <c r="Z6" s="4">
        <v>68</v>
      </c>
      <c r="AA6" s="4"/>
      <c r="AB6" s="4">
        <v>170</v>
      </c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3"/>
      <c r="CB6" s="3"/>
      <c r="CC6" s="3"/>
      <c r="CD6" s="3"/>
      <c r="CE6" s="3"/>
      <c r="CF6" s="3"/>
      <c r="CG6" s="3"/>
      <c r="CH6" s="3"/>
      <c r="CI6" s="3">
        <v>257</v>
      </c>
      <c r="CJ6" s="3">
        <v>9484</v>
      </c>
      <c r="CK6" s="3">
        <f t="shared" si="0"/>
        <v>657</v>
      </c>
      <c r="CL6" s="3">
        <f t="shared" si="1"/>
        <v>10398</v>
      </c>
    </row>
    <row r="7" spans="1:98" s="6" customFormat="1" ht="14.25" customHeight="1" x14ac:dyDescent="0.25">
      <c r="A7" s="211" t="s">
        <v>53</v>
      </c>
      <c r="B7" s="30" t="s">
        <v>52</v>
      </c>
      <c r="C7" s="2"/>
      <c r="D7" s="2"/>
      <c r="E7" s="2"/>
      <c r="F7" s="2"/>
      <c r="G7" s="2"/>
      <c r="H7" s="2"/>
      <c r="I7" s="2"/>
      <c r="J7" s="2"/>
      <c r="K7" s="2"/>
      <c r="L7" s="3"/>
      <c r="M7" s="3"/>
      <c r="N7" s="3"/>
      <c r="O7" s="3"/>
      <c r="P7" s="3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3"/>
      <c r="CB7" s="3"/>
      <c r="CC7" s="3"/>
      <c r="CD7" s="3"/>
      <c r="CE7" s="3">
        <v>570</v>
      </c>
      <c r="CF7" s="3">
        <v>501</v>
      </c>
      <c r="CG7" s="3">
        <v>38</v>
      </c>
      <c r="CH7" s="3">
        <v>0</v>
      </c>
      <c r="CI7" s="3">
        <v>0</v>
      </c>
      <c r="CJ7" s="3">
        <v>649</v>
      </c>
      <c r="CK7" s="3">
        <f t="shared" si="0"/>
        <v>0</v>
      </c>
      <c r="CL7" s="3">
        <f t="shared" si="1"/>
        <v>1758</v>
      </c>
    </row>
    <row r="8" spans="1:98" s="6" customFormat="1" ht="14.25" hidden="1" customHeight="1" x14ac:dyDescent="0.25">
      <c r="A8" s="115" t="s">
        <v>55</v>
      </c>
      <c r="B8" s="30" t="s">
        <v>54</v>
      </c>
      <c r="C8" s="2"/>
      <c r="D8" s="2"/>
      <c r="E8" s="2"/>
      <c r="F8" s="2"/>
      <c r="G8" s="2"/>
      <c r="H8" s="2"/>
      <c r="I8" s="2"/>
      <c r="J8" s="2"/>
      <c r="K8" s="2"/>
      <c r="L8" s="3"/>
      <c r="M8" s="3"/>
      <c r="N8" s="3"/>
      <c r="O8" s="3"/>
      <c r="P8" s="3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3">
        <v>1566</v>
      </c>
      <c r="CB8" s="3">
        <v>8738</v>
      </c>
      <c r="CC8" s="3">
        <v>852</v>
      </c>
      <c r="CD8" s="3">
        <v>4231</v>
      </c>
      <c r="CE8" s="3">
        <v>0</v>
      </c>
      <c r="CF8" s="3">
        <v>0</v>
      </c>
      <c r="CG8" s="3">
        <v>0</v>
      </c>
      <c r="CH8" s="3">
        <v>0</v>
      </c>
      <c r="CI8" s="3">
        <v>1805</v>
      </c>
      <c r="CJ8" s="3">
        <v>183</v>
      </c>
      <c r="CK8" s="3">
        <f t="shared" si="0"/>
        <v>0</v>
      </c>
      <c r="CL8" s="3">
        <f t="shared" si="1"/>
        <v>17375</v>
      </c>
    </row>
    <row r="9" spans="1:98" s="6" customFormat="1" ht="14.25" customHeight="1" x14ac:dyDescent="0.25">
      <c r="A9" s="8" t="str">
        <f>HYPERLINK("http://www.combatvet.org/members/showMember.asp?LID=14498","Michael ""Half Trac"" Headrick")</f>
        <v>Michael "Half Trac" Headrick</v>
      </c>
      <c r="B9" s="30" t="s">
        <v>57</v>
      </c>
      <c r="C9" s="2"/>
      <c r="D9" s="2"/>
      <c r="E9" s="2"/>
      <c r="F9" s="2"/>
      <c r="G9" s="2"/>
      <c r="H9" s="2"/>
      <c r="I9" s="2"/>
      <c r="J9" s="2"/>
      <c r="K9" s="2"/>
      <c r="L9" s="3"/>
      <c r="M9" s="3"/>
      <c r="N9" s="3"/>
      <c r="O9" s="3"/>
      <c r="P9" s="3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>
        <v>164</v>
      </c>
      <c r="BE9" s="4"/>
      <c r="BF9" s="4"/>
      <c r="BG9" s="4"/>
      <c r="BH9" s="4"/>
      <c r="BI9" s="4">
        <v>195</v>
      </c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3">
        <v>1975</v>
      </c>
      <c r="CB9" s="3">
        <v>326</v>
      </c>
      <c r="CC9" s="3">
        <v>585</v>
      </c>
      <c r="CD9" s="3">
        <v>1674</v>
      </c>
      <c r="CE9" s="3">
        <v>1214</v>
      </c>
      <c r="CF9" s="3">
        <v>1480</v>
      </c>
      <c r="CG9" s="3">
        <v>404</v>
      </c>
      <c r="CH9" s="3">
        <v>277</v>
      </c>
      <c r="CI9" s="3">
        <v>118</v>
      </c>
      <c r="CJ9" s="3">
        <v>4046</v>
      </c>
      <c r="CK9" s="3">
        <f t="shared" si="0"/>
        <v>359</v>
      </c>
      <c r="CL9" s="3">
        <f t="shared" si="1"/>
        <v>12458</v>
      </c>
    </row>
    <row r="10" spans="1:98" s="6" customFormat="1" ht="14.25" hidden="1" customHeight="1" x14ac:dyDescent="0.25">
      <c r="A10" s="211" t="s">
        <v>420</v>
      </c>
      <c r="B10" s="30" t="s">
        <v>421</v>
      </c>
      <c r="C10" s="2"/>
      <c r="D10" s="2"/>
      <c r="E10" s="2"/>
      <c r="F10" s="2"/>
      <c r="G10" s="2"/>
      <c r="H10" s="2"/>
      <c r="I10" s="2"/>
      <c r="J10" s="2"/>
      <c r="K10" s="2"/>
      <c r="L10" s="3"/>
      <c r="M10" s="3"/>
      <c r="N10" s="3"/>
      <c r="O10" s="3"/>
      <c r="P10" s="3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3"/>
      <c r="CB10" s="3"/>
      <c r="CC10" s="3"/>
      <c r="CD10" s="3"/>
      <c r="CE10" s="3"/>
      <c r="CF10" s="3"/>
      <c r="CG10" s="3"/>
      <c r="CH10" s="3"/>
      <c r="CI10" s="3"/>
      <c r="CJ10" s="3">
        <v>0</v>
      </c>
      <c r="CK10" s="3">
        <f t="shared" si="0"/>
        <v>0</v>
      </c>
      <c r="CL10" s="3">
        <f t="shared" si="1"/>
        <v>0</v>
      </c>
    </row>
    <row r="11" spans="1:98" s="6" customFormat="1" ht="14.25" hidden="1" customHeight="1" x14ac:dyDescent="0.25">
      <c r="A11" s="115" t="s">
        <v>61</v>
      </c>
      <c r="B11" s="235" t="s">
        <v>60</v>
      </c>
      <c r="C11" s="2"/>
      <c r="D11" s="2"/>
      <c r="E11" s="2"/>
      <c r="F11" s="2"/>
      <c r="G11" s="2"/>
      <c r="H11" s="2"/>
      <c r="I11" s="2"/>
      <c r="J11" s="2"/>
      <c r="K11" s="2"/>
      <c r="L11" s="3"/>
      <c r="M11" s="3"/>
      <c r="N11" s="3"/>
      <c r="O11" s="3"/>
      <c r="P11" s="3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3"/>
      <c r="CB11" s="3"/>
      <c r="CC11" s="3"/>
      <c r="CD11" s="3"/>
      <c r="CE11" s="3">
        <v>3302</v>
      </c>
      <c r="CF11" s="3">
        <v>2661</v>
      </c>
      <c r="CG11" s="3">
        <v>4556</v>
      </c>
      <c r="CH11" s="3">
        <v>2806</v>
      </c>
      <c r="CI11" s="3">
        <v>3601</v>
      </c>
      <c r="CJ11" s="3">
        <v>973</v>
      </c>
      <c r="CK11" s="3">
        <f t="shared" si="0"/>
        <v>0</v>
      </c>
      <c r="CL11" s="3">
        <f t="shared" si="1"/>
        <v>17899</v>
      </c>
    </row>
    <row r="12" spans="1:98" s="6" customFormat="1" ht="14.25" hidden="1" customHeight="1" x14ac:dyDescent="0.25">
      <c r="A12" s="212" t="s">
        <v>422</v>
      </c>
      <c r="B12" s="236" t="s">
        <v>68</v>
      </c>
      <c r="C12" s="2"/>
      <c r="D12" s="2"/>
      <c r="E12" s="2"/>
      <c r="F12" s="2"/>
      <c r="G12" s="2"/>
      <c r="H12" s="2"/>
      <c r="I12" s="2"/>
      <c r="J12" s="2"/>
      <c r="K12" s="2"/>
      <c r="L12" s="3"/>
      <c r="M12" s="3"/>
      <c r="N12" s="3"/>
      <c r="O12" s="3"/>
      <c r="P12" s="3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3"/>
      <c r="CB12" s="3"/>
      <c r="CC12" s="3"/>
      <c r="CD12" s="3"/>
      <c r="CE12" s="3"/>
      <c r="CF12" s="3"/>
      <c r="CG12" s="3">
        <v>3032</v>
      </c>
      <c r="CH12" s="3">
        <v>2062</v>
      </c>
      <c r="CI12" s="3">
        <v>300</v>
      </c>
      <c r="CJ12" s="3">
        <v>749</v>
      </c>
      <c r="CK12" s="3">
        <f t="shared" si="0"/>
        <v>0</v>
      </c>
      <c r="CL12" s="3">
        <f t="shared" si="1"/>
        <v>6143</v>
      </c>
      <c r="CM12" s="6" t="s">
        <v>423</v>
      </c>
    </row>
    <row r="13" spans="1:98" s="6" customFormat="1" ht="14.25" customHeight="1" x14ac:dyDescent="0.25">
      <c r="A13" s="211" t="s">
        <v>72</v>
      </c>
      <c r="B13" s="237" t="s">
        <v>71</v>
      </c>
      <c r="C13" s="2"/>
      <c r="D13" s="2"/>
      <c r="E13" s="2"/>
      <c r="F13" s="2"/>
      <c r="G13" s="2"/>
      <c r="H13" s="2"/>
      <c r="I13" s="2"/>
      <c r="J13" s="2"/>
      <c r="K13" s="2"/>
      <c r="L13" s="3"/>
      <c r="M13" s="3"/>
      <c r="N13" s="3"/>
      <c r="O13" s="3">
        <v>356</v>
      </c>
      <c r="P13" s="3"/>
      <c r="Q13" s="4"/>
      <c r="R13" s="4"/>
      <c r="S13" s="4"/>
      <c r="T13" s="4">
        <v>300</v>
      </c>
      <c r="U13" s="4"/>
      <c r="V13" s="4">
        <v>732</v>
      </c>
      <c r="W13" s="4"/>
      <c r="X13" s="4">
        <v>232</v>
      </c>
      <c r="Y13" s="4">
        <v>235</v>
      </c>
      <c r="Z13" s="4">
        <v>140</v>
      </c>
      <c r="AA13" s="4">
        <v>156</v>
      </c>
      <c r="AB13" s="4">
        <v>200</v>
      </c>
      <c r="AC13" s="4"/>
      <c r="AD13" s="4">
        <v>180</v>
      </c>
      <c r="AE13" s="4">
        <v>226</v>
      </c>
      <c r="AF13" s="4"/>
      <c r="AG13" s="4">
        <v>260</v>
      </c>
      <c r="AH13" s="4">
        <v>270</v>
      </c>
      <c r="AI13" s="4">
        <v>170</v>
      </c>
      <c r="AJ13" s="4">
        <v>301</v>
      </c>
      <c r="AK13" s="4"/>
      <c r="AL13" s="4"/>
      <c r="AM13" s="4"/>
      <c r="AN13" s="4">
        <v>138</v>
      </c>
      <c r="AO13" s="4">
        <v>208</v>
      </c>
      <c r="AP13" s="4">
        <v>2770</v>
      </c>
      <c r="AQ13" s="4"/>
      <c r="AR13" s="4"/>
      <c r="AS13" s="4">
        <v>202</v>
      </c>
      <c r="AT13" s="4">
        <v>180</v>
      </c>
      <c r="AU13" s="4">
        <v>200</v>
      </c>
      <c r="AV13" s="4"/>
      <c r="AW13" s="4"/>
      <c r="AX13" s="4">
        <v>180</v>
      </c>
      <c r="AY13" s="4">
        <v>248</v>
      </c>
      <c r="AZ13" s="4"/>
      <c r="BA13" s="4"/>
      <c r="BB13" s="4"/>
      <c r="BC13" s="4">
        <v>940</v>
      </c>
      <c r="BD13" s="4"/>
      <c r="BE13" s="4"/>
      <c r="BF13" s="4">
        <v>150</v>
      </c>
      <c r="BG13" s="4"/>
      <c r="BH13" s="4">
        <v>351</v>
      </c>
      <c r="BI13" s="4">
        <v>355</v>
      </c>
      <c r="BJ13" s="4"/>
      <c r="BK13" s="4">
        <v>316</v>
      </c>
      <c r="BL13" s="4"/>
      <c r="BM13" s="4">
        <v>85</v>
      </c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3"/>
      <c r="CB13" s="3">
        <v>0</v>
      </c>
      <c r="CC13" s="3">
        <v>677</v>
      </c>
      <c r="CD13" s="3">
        <v>2829</v>
      </c>
      <c r="CE13" s="3">
        <v>15955</v>
      </c>
      <c r="CF13" s="3">
        <v>7643</v>
      </c>
      <c r="CG13" s="3">
        <v>11484</v>
      </c>
      <c r="CH13" s="3">
        <v>27256</v>
      </c>
      <c r="CI13" s="3">
        <v>12751</v>
      </c>
      <c r="CJ13" s="3">
        <v>17211</v>
      </c>
      <c r="CK13" s="3">
        <f t="shared" si="0"/>
        <v>10081</v>
      </c>
      <c r="CL13" s="3">
        <f t="shared" si="1"/>
        <v>105887</v>
      </c>
    </row>
    <row r="14" spans="1:98" s="6" customFormat="1" ht="14.25" customHeight="1" x14ac:dyDescent="0.25">
      <c r="A14" s="211" t="s">
        <v>424</v>
      </c>
      <c r="B14" s="237" t="s">
        <v>79</v>
      </c>
      <c r="C14" s="2"/>
      <c r="D14" s="2"/>
      <c r="E14" s="2"/>
      <c r="F14" s="2"/>
      <c r="G14" s="2"/>
      <c r="H14" s="2"/>
      <c r="I14" s="2"/>
      <c r="J14" s="2"/>
      <c r="K14" s="2"/>
      <c r="L14" s="3"/>
      <c r="M14" s="3"/>
      <c r="N14" s="3"/>
      <c r="O14" s="3"/>
      <c r="P14" s="3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>
        <v>107</v>
      </c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3"/>
      <c r="CB14" s="3"/>
      <c r="CC14" s="3"/>
      <c r="CD14" s="3"/>
      <c r="CE14" s="3">
        <v>3967</v>
      </c>
      <c r="CF14" s="3">
        <v>3314</v>
      </c>
      <c r="CG14" s="3">
        <v>2794</v>
      </c>
      <c r="CH14" s="3">
        <v>1386</v>
      </c>
      <c r="CI14" s="3">
        <v>2530</v>
      </c>
      <c r="CJ14" s="3">
        <v>986</v>
      </c>
      <c r="CK14" s="3">
        <f t="shared" si="0"/>
        <v>107</v>
      </c>
      <c r="CL14" s="3">
        <f t="shared" si="1"/>
        <v>15084</v>
      </c>
    </row>
    <row r="15" spans="1:98" s="6" customFormat="1" ht="14.25" customHeight="1" x14ac:dyDescent="0.25">
      <c r="A15" s="211" t="s">
        <v>82</v>
      </c>
      <c r="B15" s="4" t="s">
        <v>81</v>
      </c>
      <c r="C15" s="2"/>
      <c r="D15" s="2"/>
      <c r="E15" s="2"/>
      <c r="F15" s="2"/>
      <c r="G15" s="2"/>
      <c r="H15" s="2"/>
      <c r="I15" s="2"/>
      <c r="J15" s="2"/>
      <c r="K15" s="2"/>
      <c r="L15" s="3"/>
      <c r="M15" s="3"/>
      <c r="N15" s="3"/>
      <c r="O15" s="3"/>
      <c r="P15" s="3"/>
      <c r="Q15" s="4"/>
      <c r="R15" s="4"/>
      <c r="S15" s="4"/>
      <c r="T15" s="4"/>
      <c r="U15" s="4">
        <v>55</v>
      </c>
      <c r="V15" s="5"/>
      <c r="W15" s="4"/>
      <c r="X15" s="4"/>
      <c r="Y15" s="4"/>
      <c r="Z15" s="4">
        <v>94</v>
      </c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>
        <v>158</v>
      </c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3"/>
      <c r="CB15" s="3"/>
      <c r="CC15" s="3"/>
      <c r="CD15" s="3"/>
      <c r="CE15" s="3">
        <v>1269</v>
      </c>
      <c r="CF15" s="3">
        <v>2731</v>
      </c>
      <c r="CG15" s="3">
        <v>1418</v>
      </c>
      <c r="CH15" s="3">
        <v>1324</v>
      </c>
      <c r="CI15" s="3">
        <v>933</v>
      </c>
      <c r="CJ15" s="3">
        <v>472</v>
      </c>
      <c r="CK15" s="3">
        <f t="shared" si="0"/>
        <v>307</v>
      </c>
      <c r="CL15" s="3">
        <f t="shared" si="1"/>
        <v>8454</v>
      </c>
    </row>
    <row r="16" spans="1:98" s="6" customFormat="1" ht="14.25" customHeight="1" x14ac:dyDescent="0.25">
      <c r="A16" s="211" t="s">
        <v>86</v>
      </c>
      <c r="B16" s="4" t="s">
        <v>85</v>
      </c>
      <c r="C16" s="2"/>
      <c r="D16" s="2"/>
      <c r="E16" s="2"/>
      <c r="F16" s="2"/>
      <c r="G16" s="2"/>
      <c r="H16" s="2"/>
      <c r="I16" s="2"/>
      <c r="J16" s="2"/>
      <c r="K16" s="2"/>
      <c r="L16" s="3"/>
      <c r="M16" s="3"/>
      <c r="N16" s="3"/>
      <c r="O16" s="3"/>
      <c r="P16" s="3"/>
      <c r="Q16" s="4">
        <v>50</v>
      </c>
      <c r="R16" s="4"/>
      <c r="S16" s="4"/>
      <c r="T16" s="4"/>
      <c r="U16" s="4">
        <v>55</v>
      </c>
      <c r="V16" s="4"/>
      <c r="W16" s="4"/>
      <c r="X16" s="4"/>
      <c r="Y16" s="4"/>
      <c r="Z16" s="4">
        <v>110</v>
      </c>
      <c r="AA16" s="4"/>
      <c r="AB16" s="4"/>
      <c r="AC16" s="4"/>
      <c r="AD16" s="4"/>
      <c r="AE16" s="4"/>
      <c r="AF16" s="4">
        <v>50</v>
      </c>
      <c r="AG16" s="4"/>
      <c r="AH16" s="4">
        <v>290</v>
      </c>
      <c r="AI16" s="4"/>
      <c r="AJ16" s="4"/>
      <c r="AK16" s="4"/>
      <c r="AL16" s="4">
        <v>95</v>
      </c>
      <c r="AM16" s="4"/>
      <c r="AN16" s="4">
        <v>182</v>
      </c>
      <c r="AO16" s="4"/>
      <c r="AP16" s="4"/>
      <c r="AQ16" s="4"/>
      <c r="AR16" s="4"/>
      <c r="AS16" s="4"/>
      <c r="AT16" s="4"/>
      <c r="AU16" s="4">
        <v>241</v>
      </c>
      <c r="AV16" s="4"/>
      <c r="AW16" s="4">
        <v>50</v>
      </c>
      <c r="AX16" s="4"/>
      <c r="AY16" s="4"/>
      <c r="AZ16" s="4"/>
      <c r="BA16" s="4"/>
      <c r="BB16" s="4">
        <v>321</v>
      </c>
      <c r="BC16" s="4"/>
      <c r="BD16" s="4"/>
      <c r="BE16" s="4"/>
      <c r="BF16" s="4">
        <v>150</v>
      </c>
      <c r="BG16" s="4"/>
      <c r="BH16" s="4"/>
      <c r="BI16" s="4">
        <v>165</v>
      </c>
      <c r="BJ16" s="4"/>
      <c r="BK16" s="4"/>
      <c r="BL16" s="4">
        <v>184</v>
      </c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3"/>
      <c r="CB16" s="3"/>
      <c r="CC16" s="3"/>
      <c r="CD16" s="3"/>
      <c r="CE16" s="3">
        <v>2002</v>
      </c>
      <c r="CF16" s="3">
        <v>4542</v>
      </c>
      <c r="CG16" s="3">
        <v>2062</v>
      </c>
      <c r="CH16" s="3">
        <v>1818</v>
      </c>
      <c r="CI16" s="3">
        <v>1133</v>
      </c>
      <c r="CJ16" s="3">
        <v>2975</v>
      </c>
      <c r="CK16" s="3">
        <f t="shared" si="0"/>
        <v>1943</v>
      </c>
      <c r="CL16" s="3">
        <f t="shared" si="1"/>
        <v>16475</v>
      </c>
    </row>
    <row r="17" spans="1:90" s="6" customFormat="1" ht="14.25" hidden="1" customHeight="1" x14ac:dyDescent="0.25">
      <c r="A17" s="211" t="s">
        <v>89</v>
      </c>
      <c r="B17" s="4" t="s">
        <v>88</v>
      </c>
      <c r="C17" s="2"/>
      <c r="D17" s="2"/>
      <c r="E17" s="2"/>
      <c r="F17" s="2"/>
      <c r="G17" s="2"/>
      <c r="H17" s="2"/>
      <c r="I17" s="2"/>
      <c r="J17" s="2"/>
      <c r="K17" s="2"/>
      <c r="L17" s="3"/>
      <c r="M17" s="3"/>
      <c r="N17" s="3"/>
      <c r="O17" s="3"/>
      <c r="P17" s="3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3"/>
      <c r="CB17" s="3"/>
      <c r="CC17" s="3"/>
      <c r="CD17" s="3">
        <v>0</v>
      </c>
      <c r="CE17" s="3">
        <v>0</v>
      </c>
      <c r="CF17" s="3">
        <v>75</v>
      </c>
      <c r="CG17" s="3">
        <v>0</v>
      </c>
      <c r="CH17" s="3">
        <v>0</v>
      </c>
      <c r="CI17" s="3">
        <v>0</v>
      </c>
      <c r="CJ17" s="3">
        <v>0</v>
      </c>
      <c r="CK17" s="3">
        <f t="shared" si="0"/>
        <v>0</v>
      </c>
      <c r="CL17" s="3">
        <f t="shared" si="1"/>
        <v>75</v>
      </c>
    </row>
    <row r="18" spans="1:90" s="6" customFormat="1" ht="14.25" customHeight="1" x14ac:dyDescent="0.25">
      <c r="A18" s="211" t="s">
        <v>91</v>
      </c>
      <c r="B18" s="4" t="s">
        <v>425</v>
      </c>
      <c r="C18" s="2"/>
      <c r="D18" s="2"/>
      <c r="E18" s="2"/>
      <c r="F18" s="2"/>
      <c r="G18" s="2"/>
      <c r="H18" s="2"/>
      <c r="I18" s="2"/>
      <c r="J18" s="2"/>
      <c r="K18" s="2"/>
      <c r="L18" s="3"/>
      <c r="M18" s="3"/>
      <c r="N18" s="3"/>
      <c r="O18" s="3"/>
      <c r="P18" s="3"/>
      <c r="Q18" s="4"/>
      <c r="R18" s="4"/>
      <c r="S18" s="4"/>
      <c r="T18" s="4"/>
      <c r="U18" s="4"/>
      <c r="V18" s="4"/>
      <c r="W18" s="4"/>
      <c r="X18" s="4">
        <v>259</v>
      </c>
      <c r="Y18" s="4">
        <v>342</v>
      </c>
      <c r="Z18" s="4">
        <v>110</v>
      </c>
      <c r="AA18" s="4"/>
      <c r="AB18" s="4">
        <v>228</v>
      </c>
      <c r="AC18" s="4"/>
      <c r="AD18" s="4"/>
      <c r="AE18" s="4"/>
      <c r="AF18" s="4">
        <v>56</v>
      </c>
      <c r="AG18" s="4"/>
      <c r="AH18" s="4">
        <v>245</v>
      </c>
      <c r="AI18" s="4">
        <v>163</v>
      </c>
      <c r="AJ18" s="4"/>
      <c r="AK18" s="4"/>
      <c r="AL18" s="4">
        <v>116</v>
      </c>
      <c r="AM18" s="4"/>
      <c r="AN18" s="4">
        <v>146</v>
      </c>
      <c r="AO18" s="4">
        <v>180</v>
      </c>
      <c r="AP18" s="4">
        <v>2640</v>
      </c>
      <c r="AQ18" s="4"/>
      <c r="AR18" s="4"/>
      <c r="AS18" s="4">
        <v>190</v>
      </c>
      <c r="AT18" s="4">
        <v>180</v>
      </c>
      <c r="AU18" s="4">
        <v>184</v>
      </c>
      <c r="AV18" s="4">
        <v>466</v>
      </c>
      <c r="AW18" s="4"/>
      <c r="AX18" s="4">
        <v>145</v>
      </c>
      <c r="AY18" s="4"/>
      <c r="AZ18" s="4"/>
      <c r="BA18" s="4"/>
      <c r="BB18" s="4"/>
      <c r="BC18" s="4"/>
      <c r="BD18" s="4"/>
      <c r="BE18" s="4">
        <v>320</v>
      </c>
      <c r="BF18" s="4"/>
      <c r="BG18" s="4"/>
      <c r="BH18" s="4"/>
      <c r="BI18" s="4">
        <v>261</v>
      </c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3"/>
      <c r="CB18" s="3"/>
      <c r="CC18" s="3"/>
      <c r="CD18" s="3"/>
      <c r="CE18" s="3"/>
      <c r="CF18" s="3">
        <v>691</v>
      </c>
      <c r="CG18" s="3">
        <v>2937</v>
      </c>
      <c r="CH18" s="3">
        <v>639</v>
      </c>
      <c r="CI18" s="3">
        <v>796</v>
      </c>
      <c r="CJ18" s="3">
        <v>6879</v>
      </c>
      <c r="CK18" s="3">
        <f t="shared" si="0"/>
        <v>6231</v>
      </c>
      <c r="CL18" s="3">
        <f t="shared" si="1"/>
        <v>18173</v>
      </c>
    </row>
    <row r="19" spans="1:90" s="6" customFormat="1" hidden="1" x14ac:dyDescent="0.25">
      <c r="A19" s="213" t="s">
        <v>98</v>
      </c>
      <c r="B19" s="4" t="s">
        <v>97</v>
      </c>
      <c r="C19" s="2"/>
      <c r="D19" s="2"/>
      <c r="E19" s="2"/>
      <c r="F19" s="2"/>
      <c r="G19" s="2"/>
      <c r="H19" s="2"/>
      <c r="I19" s="2"/>
      <c r="J19" s="2"/>
      <c r="K19" s="2"/>
      <c r="L19" s="3"/>
      <c r="M19" s="3"/>
      <c r="N19" s="3"/>
      <c r="O19" s="3"/>
      <c r="P19" s="3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3"/>
      <c r="CB19" s="3"/>
      <c r="CC19" s="3"/>
      <c r="CD19" s="3"/>
      <c r="CE19" s="3"/>
      <c r="CF19" s="3"/>
      <c r="CG19" s="3"/>
      <c r="CH19" s="3"/>
      <c r="CI19" s="3">
        <v>0</v>
      </c>
      <c r="CJ19" s="3">
        <v>24</v>
      </c>
      <c r="CK19" s="3">
        <f t="shared" si="0"/>
        <v>0</v>
      </c>
      <c r="CL19" s="3">
        <f t="shared" si="1"/>
        <v>24</v>
      </c>
    </row>
    <row r="20" spans="1:90" s="6" customFormat="1" hidden="1" x14ac:dyDescent="0.25">
      <c r="A20" s="213" t="s">
        <v>426</v>
      </c>
      <c r="B20" s="4" t="s">
        <v>427</v>
      </c>
      <c r="C20" s="2"/>
      <c r="D20" s="2"/>
      <c r="E20" s="2"/>
      <c r="F20" s="2"/>
      <c r="G20" s="2"/>
      <c r="H20" s="2"/>
      <c r="I20" s="2"/>
      <c r="J20" s="2"/>
      <c r="K20" s="2"/>
      <c r="L20" s="3"/>
      <c r="M20" s="3"/>
      <c r="N20" s="3"/>
      <c r="O20" s="3"/>
      <c r="P20" s="3"/>
      <c r="Q20" s="4"/>
      <c r="R20" s="4"/>
      <c r="S20" s="4"/>
      <c r="T20" s="4"/>
      <c r="U20" s="4">
        <v>55</v>
      </c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3"/>
      <c r="CB20" s="3"/>
      <c r="CC20" s="3"/>
      <c r="CD20" s="3"/>
      <c r="CE20" s="3"/>
      <c r="CF20" s="3"/>
      <c r="CG20" s="3"/>
      <c r="CH20" s="3"/>
      <c r="CI20" s="3"/>
      <c r="CJ20" s="3">
        <v>192</v>
      </c>
      <c r="CK20" s="3">
        <f t="shared" si="0"/>
        <v>55</v>
      </c>
      <c r="CL20" s="3">
        <f t="shared" si="1"/>
        <v>247</v>
      </c>
    </row>
    <row r="21" spans="1:90" s="6" customFormat="1" hidden="1" x14ac:dyDescent="0.25">
      <c r="A21" s="213" t="s">
        <v>100</v>
      </c>
      <c r="B21" s="4" t="s">
        <v>99</v>
      </c>
      <c r="C21" s="2"/>
      <c r="D21" s="2"/>
      <c r="E21" s="2"/>
      <c r="F21" s="2"/>
      <c r="G21" s="2"/>
      <c r="H21" s="2"/>
      <c r="I21" s="2"/>
      <c r="J21" s="2"/>
      <c r="K21" s="2"/>
      <c r="L21" s="3"/>
      <c r="M21" s="3"/>
      <c r="N21" s="3"/>
      <c r="O21" s="3"/>
      <c r="P21" s="3"/>
      <c r="Q21" s="4"/>
      <c r="R21" s="4"/>
      <c r="S21" s="4"/>
      <c r="T21" s="4"/>
      <c r="U21" s="4"/>
      <c r="V21" s="4"/>
      <c r="W21" s="4"/>
      <c r="X21" s="5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3"/>
      <c r="CB21" s="3"/>
      <c r="CC21" s="3"/>
      <c r="CD21" s="3"/>
      <c r="CE21" s="3">
        <v>406</v>
      </c>
      <c r="CF21" s="3">
        <v>0</v>
      </c>
      <c r="CG21" s="3">
        <v>0</v>
      </c>
      <c r="CH21" s="3">
        <v>0</v>
      </c>
      <c r="CI21" s="3">
        <v>0</v>
      </c>
      <c r="CJ21" s="3">
        <v>416</v>
      </c>
      <c r="CK21" s="3">
        <f t="shared" si="0"/>
        <v>0</v>
      </c>
      <c r="CL21" s="3">
        <f t="shared" si="1"/>
        <v>822</v>
      </c>
    </row>
    <row r="22" spans="1:90" s="6" customFormat="1" x14ac:dyDescent="0.25">
      <c r="A22" s="213" t="s">
        <v>102</v>
      </c>
      <c r="B22" s="4" t="s">
        <v>101</v>
      </c>
      <c r="C22" s="2"/>
      <c r="D22" s="2"/>
      <c r="E22" s="2"/>
      <c r="F22" s="2"/>
      <c r="G22" s="2"/>
      <c r="H22" s="2"/>
      <c r="I22" s="2"/>
      <c r="J22" s="2"/>
      <c r="K22" s="2"/>
      <c r="L22" s="3"/>
      <c r="M22" s="3"/>
      <c r="N22" s="3"/>
      <c r="O22" s="3"/>
      <c r="P22" s="3"/>
      <c r="Q22" s="4">
        <v>50</v>
      </c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>
        <v>335</v>
      </c>
      <c r="AD22" s="4"/>
      <c r="AE22" s="4"/>
      <c r="AF22" s="4"/>
      <c r="AG22" s="4"/>
      <c r="AH22" s="4">
        <v>277</v>
      </c>
      <c r="AI22" s="4"/>
      <c r="AJ22" s="4"/>
      <c r="AK22" s="4"/>
      <c r="AL22" s="4"/>
      <c r="AM22" s="4">
        <v>113</v>
      </c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>
        <v>295</v>
      </c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3"/>
      <c r="CB22" s="3"/>
      <c r="CC22" s="3"/>
      <c r="CD22" s="3">
        <v>2465</v>
      </c>
      <c r="CE22" s="3">
        <v>5131</v>
      </c>
      <c r="CF22" s="3">
        <v>10622</v>
      </c>
      <c r="CG22" s="3">
        <v>5114</v>
      </c>
      <c r="CH22" s="3">
        <v>2779</v>
      </c>
      <c r="CI22" s="3">
        <v>1793</v>
      </c>
      <c r="CJ22" s="3">
        <v>566</v>
      </c>
      <c r="CK22" s="3">
        <f t="shared" si="0"/>
        <v>1070</v>
      </c>
      <c r="CL22" s="3">
        <f t="shared" si="1"/>
        <v>29540</v>
      </c>
    </row>
    <row r="23" spans="1:90" s="6" customFormat="1" x14ac:dyDescent="0.25">
      <c r="A23" s="211" t="s">
        <v>107</v>
      </c>
      <c r="B23" s="30" t="s">
        <v>106</v>
      </c>
      <c r="C23" s="2"/>
      <c r="D23" s="2"/>
      <c r="E23" s="2"/>
      <c r="F23" s="2"/>
      <c r="G23" s="2"/>
      <c r="H23" s="2"/>
      <c r="I23" s="2"/>
      <c r="J23" s="2"/>
      <c r="K23" s="2"/>
      <c r="L23" s="3"/>
      <c r="M23" s="3"/>
      <c r="N23" s="3"/>
      <c r="O23" s="3"/>
      <c r="P23" s="3"/>
      <c r="Q23" s="4"/>
      <c r="R23" s="4"/>
      <c r="S23" s="4"/>
      <c r="T23" s="4"/>
      <c r="U23" s="4"/>
      <c r="V23" s="4"/>
      <c r="W23" s="4"/>
      <c r="X23" s="4"/>
      <c r="Y23" s="4">
        <v>351</v>
      </c>
      <c r="Z23" s="4"/>
      <c r="AA23" s="4"/>
      <c r="AB23" s="4"/>
      <c r="AC23" s="4"/>
      <c r="AD23" s="4"/>
      <c r="AE23" s="4"/>
      <c r="AF23" s="4">
        <v>48</v>
      </c>
      <c r="AG23" s="4"/>
      <c r="AH23" s="4">
        <v>301</v>
      </c>
      <c r="AI23" s="4"/>
      <c r="AJ23" s="4"/>
      <c r="AK23" s="4"/>
      <c r="AL23" s="4">
        <v>107</v>
      </c>
      <c r="AM23" s="4"/>
      <c r="AN23" s="4">
        <v>196</v>
      </c>
      <c r="AO23" s="4"/>
      <c r="AP23" s="4"/>
      <c r="AQ23" s="4"/>
      <c r="AR23" s="4"/>
      <c r="AS23" s="4"/>
      <c r="AT23" s="4"/>
      <c r="AU23" s="4">
        <v>245</v>
      </c>
      <c r="AV23" s="4"/>
      <c r="AW23" s="4"/>
      <c r="AX23" s="4">
        <v>172</v>
      </c>
      <c r="AY23" s="4"/>
      <c r="AZ23" s="4"/>
      <c r="BA23" s="4"/>
      <c r="BB23" s="4">
        <v>276</v>
      </c>
      <c r="BC23" s="4"/>
      <c r="BD23" s="4">
        <v>164</v>
      </c>
      <c r="BE23" s="4"/>
      <c r="BF23" s="4"/>
      <c r="BG23" s="4"/>
      <c r="BH23" s="4"/>
      <c r="BI23" s="4">
        <v>236</v>
      </c>
      <c r="BJ23" s="4"/>
      <c r="BK23" s="4"/>
      <c r="BL23" s="4">
        <v>184</v>
      </c>
      <c r="BM23" s="4">
        <v>85</v>
      </c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3"/>
      <c r="CB23" s="3"/>
      <c r="CC23" s="3"/>
      <c r="CD23" s="3"/>
      <c r="CE23" s="3">
        <v>646</v>
      </c>
      <c r="CF23" s="3">
        <v>304</v>
      </c>
      <c r="CG23" s="3">
        <v>225</v>
      </c>
      <c r="CH23" s="3">
        <v>122</v>
      </c>
      <c r="CI23" s="3">
        <v>2965</v>
      </c>
      <c r="CJ23" s="3">
        <v>4677</v>
      </c>
      <c r="CK23" s="3">
        <f t="shared" si="0"/>
        <v>2365</v>
      </c>
      <c r="CL23" s="3">
        <f t="shared" si="1"/>
        <v>11304</v>
      </c>
    </row>
    <row r="24" spans="1:90" s="6" customFormat="1" x14ac:dyDescent="0.25">
      <c r="A24" s="211" t="s">
        <v>115</v>
      </c>
      <c r="B24" s="30" t="s">
        <v>114</v>
      </c>
      <c r="C24" s="2"/>
      <c r="D24" s="2"/>
      <c r="E24" s="2"/>
      <c r="F24" s="2"/>
      <c r="G24" s="2"/>
      <c r="H24" s="2"/>
      <c r="I24" s="2"/>
      <c r="J24" s="2"/>
      <c r="K24" s="2"/>
      <c r="L24" s="3"/>
      <c r="M24" s="3"/>
      <c r="N24" s="3"/>
      <c r="O24" s="3"/>
      <c r="P24" s="3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5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3"/>
      <c r="CB24" s="3"/>
      <c r="CC24" s="3"/>
      <c r="CD24" s="3"/>
      <c r="CE24" s="3">
        <v>1264</v>
      </c>
      <c r="CF24" s="3">
        <v>1711</v>
      </c>
      <c r="CG24" s="3">
        <v>920</v>
      </c>
      <c r="CH24" s="3">
        <v>0</v>
      </c>
      <c r="CI24" s="3">
        <v>1485</v>
      </c>
      <c r="CJ24" s="3">
        <v>775</v>
      </c>
      <c r="CK24" s="3">
        <f t="shared" si="0"/>
        <v>0</v>
      </c>
      <c r="CL24" s="3">
        <f t="shared" si="1"/>
        <v>6155</v>
      </c>
    </row>
    <row r="25" spans="1:90" s="6" customFormat="1" x14ac:dyDescent="0.25">
      <c r="A25" s="211" t="s">
        <v>428</v>
      </c>
      <c r="B25" s="30" t="s">
        <v>429</v>
      </c>
      <c r="C25" s="2"/>
      <c r="D25" s="2"/>
      <c r="E25" s="2"/>
      <c r="F25" s="2"/>
      <c r="G25" s="2"/>
      <c r="H25" s="2"/>
      <c r="I25" s="2"/>
      <c r="J25" s="2"/>
      <c r="K25" s="2"/>
      <c r="L25" s="3"/>
      <c r="M25" s="3"/>
      <c r="N25" s="3"/>
      <c r="O25" s="3"/>
      <c r="P25" s="3"/>
      <c r="Q25" s="4"/>
      <c r="R25" s="4"/>
      <c r="S25" s="4">
        <v>55</v>
      </c>
      <c r="T25" s="4"/>
      <c r="U25" s="4"/>
      <c r="V25" s="4"/>
      <c r="W25" s="4"/>
      <c r="X25" s="4"/>
      <c r="Y25" s="4">
        <v>350</v>
      </c>
      <c r="Z25" s="4"/>
      <c r="AA25" s="4"/>
      <c r="AB25" s="4">
        <v>228</v>
      </c>
      <c r="AC25" s="4"/>
      <c r="AD25" s="4"/>
      <c r="AE25" s="4"/>
      <c r="AF25" s="4">
        <v>50</v>
      </c>
      <c r="AG25" s="4"/>
      <c r="AH25" s="4"/>
      <c r="AI25" s="5"/>
      <c r="AJ25" s="4"/>
      <c r="AK25" s="4"/>
      <c r="AL25" s="4"/>
      <c r="AM25" s="4"/>
      <c r="AN25" s="4"/>
      <c r="AO25" s="4"/>
      <c r="AP25" s="4">
        <v>86</v>
      </c>
      <c r="AQ25" s="4">
        <v>86</v>
      </c>
      <c r="AR25" s="4"/>
      <c r="AS25" s="4"/>
      <c r="AT25" s="4"/>
      <c r="AU25" s="4"/>
      <c r="AV25" s="4"/>
      <c r="AW25" s="4"/>
      <c r="AX25" s="4">
        <v>168</v>
      </c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>
        <v>165</v>
      </c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3"/>
      <c r="CB25" s="3"/>
      <c r="CC25" s="3"/>
      <c r="CD25" s="3"/>
      <c r="CE25" s="3"/>
      <c r="CF25" s="3"/>
      <c r="CG25" s="3"/>
      <c r="CH25" s="3"/>
      <c r="CI25" s="3"/>
      <c r="CJ25" s="3">
        <v>585</v>
      </c>
      <c r="CK25" s="3">
        <f t="shared" si="0"/>
        <v>1188</v>
      </c>
      <c r="CL25" s="3">
        <f t="shared" si="1"/>
        <v>1773</v>
      </c>
    </row>
    <row r="26" spans="1:90" s="6" customFormat="1" ht="14.25" customHeight="1" x14ac:dyDescent="0.25">
      <c r="A26" s="211" t="s">
        <v>119</v>
      </c>
      <c r="B26" s="30" t="s">
        <v>118</v>
      </c>
      <c r="C26" s="3"/>
      <c r="D26" s="3"/>
      <c r="E26" s="18"/>
      <c r="F26" s="18"/>
      <c r="G26" s="18"/>
      <c r="H26" s="18"/>
      <c r="I26" s="18"/>
      <c r="J26" s="18"/>
      <c r="K26" s="18"/>
      <c r="L26" s="3"/>
      <c r="M26" s="3"/>
      <c r="N26" s="3"/>
      <c r="O26" s="3"/>
      <c r="P26" s="3"/>
      <c r="Q26" s="4"/>
      <c r="R26" s="4"/>
      <c r="S26" s="4"/>
      <c r="T26" s="4"/>
      <c r="U26" s="4"/>
      <c r="V26" s="4"/>
      <c r="W26" s="4"/>
      <c r="X26" s="4"/>
      <c r="Y26" s="19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>
        <v>0</v>
      </c>
      <c r="CF26" s="3">
        <v>501</v>
      </c>
      <c r="CG26" s="3">
        <v>1686</v>
      </c>
      <c r="CH26" s="3">
        <v>1709</v>
      </c>
      <c r="CI26" s="3">
        <v>0</v>
      </c>
      <c r="CJ26" s="3">
        <v>203</v>
      </c>
      <c r="CK26" s="3">
        <f t="shared" si="0"/>
        <v>0</v>
      </c>
      <c r="CL26" s="3">
        <f t="shared" si="1"/>
        <v>4099</v>
      </c>
    </row>
    <row r="27" spans="1:90" s="6" customFormat="1" ht="14.25" hidden="1" customHeight="1" x14ac:dyDescent="0.25">
      <c r="A27" s="214" t="s">
        <v>430</v>
      </c>
      <c r="B27" s="4" t="s">
        <v>121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>
        <v>118</v>
      </c>
      <c r="Q27" s="4">
        <v>44</v>
      </c>
      <c r="R27" s="4"/>
      <c r="S27" s="4"/>
      <c r="T27" s="4"/>
      <c r="U27" s="4">
        <v>54</v>
      </c>
      <c r="V27" s="4">
        <v>857</v>
      </c>
      <c r="W27" s="4"/>
      <c r="X27" s="4">
        <v>252</v>
      </c>
      <c r="Y27" s="2"/>
      <c r="Z27" s="3"/>
      <c r="AA27" s="3"/>
      <c r="AB27" s="3"/>
      <c r="AC27" s="3">
        <v>347</v>
      </c>
      <c r="AD27" s="3"/>
      <c r="AE27" s="3">
        <v>256</v>
      </c>
      <c r="AF27" s="3"/>
      <c r="AG27" s="3"/>
      <c r="AH27" s="3">
        <v>269</v>
      </c>
      <c r="AI27" s="3"/>
      <c r="AJ27" s="3"/>
      <c r="AK27" s="3">
        <v>247</v>
      </c>
      <c r="AL27" s="3">
        <v>116</v>
      </c>
      <c r="AM27" s="3">
        <v>114</v>
      </c>
      <c r="AN27" s="3">
        <v>168</v>
      </c>
      <c r="AO27" s="3"/>
      <c r="AP27" s="3">
        <v>2730</v>
      </c>
      <c r="AQ27" s="3"/>
      <c r="AR27" s="3"/>
      <c r="AS27" s="3"/>
      <c r="AT27" s="3"/>
      <c r="AU27" s="3">
        <v>194</v>
      </c>
      <c r="AV27" s="3"/>
      <c r="AW27" s="3">
        <v>42</v>
      </c>
      <c r="AX27" s="3">
        <v>162</v>
      </c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>
        <v>162</v>
      </c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>
        <v>4977</v>
      </c>
      <c r="CG27" s="3">
        <v>9030</v>
      </c>
      <c r="CH27" s="3">
        <v>16047</v>
      </c>
      <c r="CI27" s="3">
        <v>6196</v>
      </c>
      <c r="CJ27" s="3">
        <v>4852</v>
      </c>
      <c r="CK27" s="3">
        <f t="shared" si="0"/>
        <v>6132</v>
      </c>
      <c r="CL27" s="3">
        <f t="shared" si="1"/>
        <v>47234</v>
      </c>
    </row>
    <row r="28" spans="1:90" s="6" customFormat="1" ht="14.25" hidden="1" customHeight="1" x14ac:dyDescent="0.25">
      <c r="A28" s="215" t="s">
        <v>129</v>
      </c>
      <c r="B28" s="4" t="s">
        <v>128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19"/>
      <c r="Y28" s="19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>
        <v>456</v>
      </c>
      <c r="CG28" s="3">
        <v>40</v>
      </c>
      <c r="CH28" s="3">
        <v>0</v>
      </c>
      <c r="CI28" s="3">
        <v>0</v>
      </c>
      <c r="CJ28" s="3">
        <v>0</v>
      </c>
      <c r="CK28" s="3">
        <f t="shared" si="0"/>
        <v>0</v>
      </c>
      <c r="CL28" s="3">
        <f t="shared" si="1"/>
        <v>496</v>
      </c>
    </row>
    <row r="29" spans="1:90" s="6" customFormat="1" ht="14.25" hidden="1" customHeight="1" x14ac:dyDescent="0.25">
      <c r="A29" s="215" t="s">
        <v>431</v>
      </c>
      <c r="B29" s="4" t="s">
        <v>130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2"/>
      <c r="Y29" s="19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>
        <v>57</v>
      </c>
      <c r="CG29" s="3">
        <v>0</v>
      </c>
      <c r="CH29" s="3">
        <v>0</v>
      </c>
      <c r="CI29" s="3">
        <v>0</v>
      </c>
      <c r="CJ29" s="3">
        <v>0</v>
      </c>
      <c r="CK29" s="3">
        <f t="shared" si="0"/>
        <v>0</v>
      </c>
      <c r="CL29" s="3">
        <f t="shared" si="1"/>
        <v>57</v>
      </c>
    </row>
    <row r="30" spans="1:90" s="6" customFormat="1" ht="14.25" customHeight="1" x14ac:dyDescent="0.25">
      <c r="A30" s="8" t="s">
        <v>133</v>
      </c>
      <c r="B30" s="238" t="s">
        <v>132</v>
      </c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>
        <v>41</v>
      </c>
      <c r="R30" s="3"/>
      <c r="S30" s="3"/>
      <c r="T30" s="3"/>
      <c r="U30" s="3">
        <v>62</v>
      </c>
      <c r="V30" s="3"/>
      <c r="W30" s="3"/>
      <c r="X30" s="19"/>
      <c r="Y30" s="19">
        <v>364</v>
      </c>
      <c r="Z30" s="3">
        <v>100</v>
      </c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>
        <v>76</v>
      </c>
      <c r="AM30" s="3"/>
      <c r="AN30" s="3">
        <v>204</v>
      </c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>
        <v>101</v>
      </c>
      <c r="BH30" s="3"/>
      <c r="BI30" s="3">
        <v>164</v>
      </c>
      <c r="BJ30" s="3"/>
      <c r="BK30" s="3">
        <v>324</v>
      </c>
      <c r="BL30" s="3">
        <v>184</v>
      </c>
      <c r="BM30" s="3">
        <v>71</v>
      </c>
      <c r="BN30" s="3">
        <v>37</v>
      </c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>
        <v>277</v>
      </c>
      <c r="CG30" s="3">
        <v>471</v>
      </c>
      <c r="CH30" s="3">
        <v>1835</v>
      </c>
      <c r="CI30" s="3">
        <v>1521</v>
      </c>
      <c r="CJ30" s="3">
        <v>1319</v>
      </c>
      <c r="CK30" s="3">
        <f t="shared" si="0"/>
        <v>1728</v>
      </c>
      <c r="CL30" s="3">
        <f t="shared" si="1"/>
        <v>7151</v>
      </c>
    </row>
    <row r="31" spans="1:90" s="6" customFormat="1" ht="14.25" customHeight="1" x14ac:dyDescent="0.25">
      <c r="A31" s="8" t="s">
        <v>136</v>
      </c>
      <c r="B31" s="3" t="s">
        <v>135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>
        <v>41</v>
      </c>
      <c r="R31" s="3"/>
      <c r="S31" s="3">
        <v>55</v>
      </c>
      <c r="T31" s="3"/>
      <c r="U31" s="3"/>
      <c r="V31" s="3"/>
      <c r="W31" s="3"/>
      <c r="X31" s="19"/>
      <c r="Y31" s="19"/>
      <c r="Z31" s="3"/>
      <c r="AA31" s="3">
        <v>140</v>
      </c>
      <c r="AB31" s="3">
        <v>170</v>
      </c>
      <c r="AC31" s="3">
        <v>321</v>
      </c>
      <c r="AD31" s="3">
        <v>164</v>
      </c>
      <c r="AE31" s="3">
        <v>201</v>
      </c>
      <c r="AF31" s="3"/>
      <c r="AG31" s="3">
        <v>245</v>
      </c>
      <c r="AH31" s="3">
        <v>260</v>
      </c>
      <c r="AI31" s="3"/>
      <c r="AJ31" s="3"/>
      <c r="AK31" s="3"/>
      <c r="AL31" s="3">
        <v>90</v>
      </c>
      <c r="AM31" s="3"/>
      <c r="AN31" s="3">
        <v>165</v>
      </c>
      <c r="AO31" s="3"/>
      <c r="AP31" s="3"/>
      <c r="AQ31" s="3">
        <v>117</v>
      </c>
      <c r="AR31" s="3"/>
      <c r="AS31" s="3">
        <v>190</v>
      </c>
      <c r="AT31" s="3"/>
      <c r="AU31" s="11"/>
      <c r="AV31" s="11"/>
      <c r="AW31" s="11"/>
      <c r="AX31" s="11">
        <v>142</v>
      </c>
      <c r="AY31" s="11"/>
      <c r="AZ31" s="11"/>
      <c r="BA31" s="11"/>
      <c r="BB31" s="11">
        <v>310</v>
      </c>
      <c r="BC31" s="11"/>
      <c r="BD31" s="11">
        <v>164</v>
      </c>
      <c r="BE31" s="11"/>
      <c r="BF31" s="11"/>
      <c r="BG31" s="11"/>
      <c r="BH31" s="11">
        <v>352</v>
      </c>
      <c r="BI31" s="11"/>
      <c r="BJ31" s="11">
        <v>256</v>
      </c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3"/>
      <c r="CB31" s="3"/>
      <c r="CC31" s="3"/>
      <c r="CD31" s="3"/>
      <c r="CE31" s="3"/>
      <c r="CF31" s="3">
        <v>94</v>
      </c>
      <c r="CG31" s="3">
        <v>1608</v>
      </c>
      <c r="CH31" s="3">
        <v>3595</v>
      </c>
      <c r="CI31" s="3">
        <v>5476</v>
      </c>
      <c r="CJ31" s="3">
        <v>6467</v>
      </c>
      <c r="CK31" s="3">
        <f t="shared" si="0"/>
        <v>3383</v>
      </c>
      <c r="CL31" s="3">
        <f t="shared" si="1"/>
        <v>20623</v>
      </c>
    </row>
    <row r="32" spans="1:90" s="6" customFormat="1" ht="14.25" customHeight="1" x14ac:dyDescent="0.25">
      <c r="A32" s="8" t="s">
        <v>143</v>
      </c>
      <c r="B32" s="3" t="s">
        <v>142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19"/>
      <c r="Y32" s="19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>
        <v>843</v>
      </c>
      <c r="CG32" s="3">
        <v>3502</v>
      </c>
      <c r="CH32" s="3">
        <v>2668</v>
      </c>
      <c r="CI32" s="3">
        <v>1584</v>
      </c>
      <c r="CJ32" s="3">
        <v>1169</v>
      </c>
      <c r="CK32" s="3">
        <f t="shared" si="0"/>
        <v>0</v>
      </c>
      <c r="CL32" s="3">
        <f t="shared" si="1"/>
        <v>9766</v>
      </c>
    </row>
    <row r="33" spans="1:90" s="6" customFormat="1" ht="14.25" customHeight="1" x14ac:dyDescent="0.25">
      <c r="A33" s="8" t="s">
        <v>149</v>
      </c>
      <c r="B33" s="3" t="s">
        <v>148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19"/>
      <c r="Y33" s="19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>
        <v>72</v>
      </c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>
        <v>828</v>
      </c>
      <c r="CH33" s="3">
        <v>1622</v>
      </c>
      <c r="CI33" s="3">
        <v>1530</v>
      </c>
      <c r="CJ33" s="3">
        <v>1205</v>
      </c>
      <c r="CK33" s="3">
        <f t="shared" si="0"/>
        <v>72</v>
      </c>
      <c r="CL33" s="3">
        <f t="shared" si="1"/>
        <v>5257</v>
      </c>
    </row>
    <row r="34" spans="1:90" s="6" customFormat="1" ht="14.25" hidden="1" customHeight="1" x14ac:dyDescent="0.25">
      <c r="A34" s="246" t="s">
        <v>152</v>
      </c>
      <c r="B34" s="3" t="s">
        <v>151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19"/>
      <c r="Y34" s="19"/>
      <c r="Z34" s="3"/>
      <c r="AA34" s="3"/>
      <c r="AB34" s="3"/>
      <c r="AC34" s="3"/>
      <c r="AD34" s="3">
        <v>190</v>
      </c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>
        <v>2255</v>
      </c>
      <c r="CH34" s="3">
        <v>1235</v>
      </c>
      <c r="CI34" s="3">
        <v>0</v>
      </c>
      <c r="CJ34" s="3">
        <v>45</v>
      </c>
      <c r="CK34" s="3">
        <f t="shared" si="0"/>
        <v>190</v>
      </c>
      <c r="CL34" s="3">
        <f t="shared" si="1"/>
        <v>3725</v>
      </c>
    </row>
    <row r="35" spans="1:90" s="6" customFormat="1" ht="14.25" hidden="1" customHeight="1" x14ac:dyDescent="0.25">
      <c r="A35" s="216" t="s">
        <v>155</v>
      </c>
      <c r="B35" s="3" t="s">
        <v>154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19"/>
      <c r="Y35" s="19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>
        <v>0</v>
      </c>
      <c r="CJ35" s="3">
        <v>0</v>
      </c>
      <c r="CK35" s="3">
        <f t="shared" si="0"/>
        <v>0</v>
      </c>
      <c r="CL35" s="3">
        <f t="shared" si="1"/>
        <v>0</v>
      </c>
    </row>
    <row r="36" spans="1:90" s="6" customFormat="1" ht="14.25" customHeight="1" x14ac:dyDescent="0.25">
      <c r="A36" s="258" t="s">
        <v>157</v>
      </c>
      <c r="B36" s="3" t="s">
        <v>156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>
        <v>283</v>
      </c>
      <c r="O36" s="3">
        <v>373</v>
      </c>
      <c r="P36" s="3">
        <v>116</v>
      </c>
      <c r="Q36" s="3"/>
      <c r="R36" s="3">
        <v>108</v>
      </c>
      <c r="S36" s="3"/>
      <c r="T36" s="3"/>
      <c r="U36" s="3"/>
      <c r="V36" s="3">
        <v>786</v>
      </c>
      <c r="W36" s="3">
        <v>93</v>
      </c>
      <c r="X36" s="19">
        <v>256</v>
      </c>
      <c r="Y36" s="3">
        <v>258</v>
      </c>
      <c r="Z36" s="3">
        <v>140</v>
      </c>
      <c r="AA36" s="3">
        <v>166</v>
      </c>
      <c r="AB36" s="3">
        <v>240</v>
      </c>
      <c r="AC36" s="3">
        <v>307</v>
      </c>
      <c r="AD36" s="3"/>
      <c r="AE36" s="3"/>
      <c r="AF36" s="3"/>
      <c r="AG36" s="3">
        <v>270</v>
      </c>
      <c r="AH36" s="3"/>
      <c r="AI36" s="3">
        <v>53</v>
      </c>
      <c r="AJ36" s="3"/>
      <c r="AK36" s="3"/>
      <c r="AL36" s="3"/>
      <c r="AM36" s="3">
        <v>75</v>
      </c>
      <c r="AN36" s="3">
        <v>211</v>
      </c>
      <c r="AO36" s="3"/>
      <c r="AP36" s="3">
        <v>2779</v>
      </c>
      <c r="AQ36" s="3"/>
      <c r="AR36" s="3">
        <v>76</v>
      </c>
      <c r="AS36" s="3"/>
      <c r="AT36" s="3"/>
      <c r="AU36" s="3">
        <v>221</v>
      </c>
      <c r="AV36" s="3">
        <v>466</v>
      </c>
      <c r="AW36" s="3"/>
      <c r="AX36" s="3"/>
      <c r="AY36" s="3"/>
      <c r="AZ36" s="3">
        <v>118</v>
      </c>
      <c r="BA36" s="3">
        <v>294</v>
      </c>
      <c r="BB36" s="3"/>
      <c r="BC36" s="3"/>
      <c r="BD36" s="3"/>
      <c r="BE36" s="3"/>
      <c r="BF36" s="3"/>
      <c r="BG36" s="3"/>
      <c r="BH36" s="3">
        <v>356</v>
      </c>
      <c r="BI36" s="3">
        <v>183</v>
      </c>
      <c r="BJ36" s="3">
        <v>297</v>
      </c>
      <c r="BK36" s="3">
        <v>317</v>
      </c>
      <c r="BL36" s="3"/>
      <c r="BM36" s="3">
        <v>63</v>
      </c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>
        <v>364</v>
      </c>
      <c r="CF36" s="3">
        <v>1874</v>
      </c>
      <c r="CG36" s="3">
        <v>7870</v>
      </c>
      <c r="CH36" s="3">
        <v>17719</v>
      </c>
      <c r="CI36" s="3">
        <v>15134</v>
      </c>
      <c r="CJ36" s="3">
        <v>16879</v>
      </c>
      <c r="CK36" s="3">
        <v>9987</v>
      </c>
      <c r="CL36" s="3">
        <f t="shared" si="1"/>
        <v>69827</v>
      </c>
    </row>
    <row r="37" spans="1:90" s="6" customFormat="1" ht="14.25" hidden="1" customHeight="1" x14ac:dyDescent="0.25">
      <c r="A37" s="247" t="s">
        <v>169</v>
      </c>
      <c r="B37" s="3" t="s">
        <v>168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248"/>
      <c r="P37" s="3"/>
      <c r="Q37" s="3"/>
      <c r="R37" s="3"/>
      <c r="S37" s="3"/>
      <c r="T37" s="3"/>
      <c r="U37" s="3"/>
      <c r="V37" s="3"/>
      <c r="W37" s="11"/>
      <c r="X37" s="19"/>
      <c r="Y37" s="3"/>
      <c r="Z37" s="3">
        <v>55</v>
      </c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11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>
        <v>510</v>
      </c>
      <c r="CH37" s="3">
        <v>879</v>
      </c>
      <c r="CI37" s="3">
        <v>7617</v>
      </c>
      <c r="CJ37" s="3">
        <v>0</v>
      </c>
      <c r="CK37" s="3">
        <f t="shared" si="0"/>
        <v>55</v>
      </c>
      <c r="CL37" s="3">
        <f t="shared" si="1"/>
        <v>9061</v>
      </c>
    </row>
    <row r="38" spans="1:90" s="6" customFormat="1" ht="14.25" hidden="1" customHeight="1" x14ac:dyDescent="0.25">
      <c r="A38" s="216" t="s">
        <v>173</v>
      </c>
      <c r="B38" s="3" t="s">
        <v>172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19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>
        <v>0</v>
      </c>
      <c r="CJ38" s="3">
        <v>0</v>
      </c>
      <c r="CK38" s="3">
        <f t="shared" si="0"/>
        <v>0</v>
      </c>
      <c r="CL38" s="3">
        <f t="shared" si="1"/>
        <v>0</v>
      </c>
    </row>
    <row r="39" spans="1:90" s="6" customFormat="1" ht="14.25" hidden="1" customHeight="1" x14ac:dyDescent="0.25">
      <c r="A39" s="24" t="s">
        <v>175</v>
      </c>
      <c r="B39" s="3" t="s">
        <v>174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19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>
        <v>0</v>
      </c>
      <c r="CJ39" s="3">
        <v>138</v>
      </c>
      <c r="CK39" s="3">
        <f t="shared" si="0"/>
        <v>0</v>
      </c>
      <c r="CL39" s="3">
        <f t="shared" si="1"/>
        <v>138</v>
      </c>
    </row>
    <row r="40" spans="1:90" s="6" customFormat="1" x14ac:dyDescent="0.25">
      <c r="A40" s="22" t="s">
        <v>177</v>
      </c>
      <c r="B40" s="3" t="s">
        <v>176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19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>
        <v>101</v>
      </c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 t="s">
        <v>432</v>
      </c>
      <c r="CG40" s="3">
        <v>0</v>
      </c>
      <c r="CH40" s="3"/>
      <c r="CI40" s="3">
        <v>108</v>
      </c>
      <c r="CJ40" s="3">
        <v>0</v>
      </c>
      <c r="CK40" s="3">
        <f t="shared" si="0"/>
        <v>101</v>
      </c>
      <c r="CL40" s="3">
        <f t="shared" si="1"/>
        <v>209</v>
      </c>
    </row>
    <row r="41" spans="1:90" s="6" customFormat="1" ht="14.25" customHeight="1" x14ac:dyDescent="0.25">
      <c r="A41" s="8" t="s">
        <v>179</v>
      </c>
      <c r="B41" s="3" t="s">
        <v>433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19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>
        <v>176</v>
      </c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>
        <v>118</v>
      </c>
      <c r="CH41" s="3">
        <v>848</v>
      </c>
      <c r="CI41" s="3">
        <v>0</v>
      </c>
      <c r="CJ41" s="3">
        <v>765</v>
      </c>
      <c r="CK41" s="3">
        <f t="shared" si="0"/>
        <v>176</v>
      </c>
      <c r="CL41" s="3">
        <f t="shared" si="1"/>
        <v>1907</v>
      </c>
    </row>
    <row r="42" spans="1:90" s="6" customFormat="1" ht="14.25" hidden="1" customHeight="1" x14ac:dyDescent="0.25">
      <c r="A42" s="212" t="s">
        <v>181</v>
      </c>
      <c r="B42" s="3" t="s">
        <v>180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>
        <v>120</v>
      </c>
      <c r="Q42" s="3"/>
      <c r="R42" s="3"/>
      <c r="S42" s="3"/>
      <c r="T42" s="3"/>
      <c r="U42" s="3"/>
      <c r="V42" s="3"/>
      <c r="W42" s="3"/>
      <c r="X42" s="3"/>
      <c r="Y42" s="3">
        <v>352</v>
      </c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>
        <v>663</v>
      </c>
      <c r="CJ42" s="3">
        <v>6281</v>
      </c>
      <c r="CK42" s="3">
        <f t="shared" si="0"/>
        <v>472</v>
      </c>
      <c r="CL42" s="3">
        <f t="shared" si="1"/>
        <v>7416</v>
      </c>
    </row>
    <row r="43" spans="1:90" s="6" customFormat="1" ht="14.25" hidden="1" customHeight="1" x14ac:dyDescent="0.25">
      <c r="A43" s="216" t="s">
        <v>193</v>
      </c>
      <c r="B43" s="3" t="s">
        <v>192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>
        <v>120</v>
      </c>
      <c r="Q43" s="3"/>
      <c r="R43" s="3"/>
      <c r="S43" s="3"/>
      <c r="T43" s="3"/>
      <c r="U43" s="3"/>
      <c r="V43" s="3"/>
      <c r="W43" s="3"/>
      <c r="X43" s="3"/>
      <c r="Y43" s="3">
        <v>352</v>
      </c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>
        <v>0</v>
      </c>
      <c r="CJ43" s="3">
        <v>7056</v>
      </c>
      <c r="CK43" s="3">
        <f t="shared" si="0"/>
        <v>472</v>
      </c>
      <c r="CL43" s="3">
        <f t="shared" si="1"/>
        <v>7528</v>
      </c>
    </row>
    <row r="44" spans="1:90" s="6" customFormat="1" ht="14.25" hidden="1" customHeight="1" x14ac:dyDescent="0.25">
      <c r="A44" s="23" t="s">
        <v>197</v>
      </c>
      <c r="B44" s="3" t="s">
        <v>196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>
        <v>2853</v>
      </c>
      <c r="CJ44" s="3">
        <v>2415</v>
      </c>
      <c r="CK44" s="3">
        <f t="shared" si="0"/>
        <v>0</v>
      </c>
      <c r="CL44" s="3">
        <f t="shared" si="1"/>
        <v>5268</v>
      </c>
    </row>
    <row r="45" spans="1:90" s="6" customFormat="1" ht="14.25" hidden="1" customHeight="1" x14ac:dyDescent="0.25">
      <c r="A45" s="8" t="s">
        <v>202</v>
      </c>
      <c r="B45" s="3" t="s">
        <v>434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>
        <v>476</v>
      </c>
      <c r="CI45" s="3">
        <v>409</v>
      </c>
      <c r="CJ45" s="3">
        <v>0</v>
      </c>
      <c r="CK45" s="3">
        <f t="shared" si="0"/>
        <v>0</v>
      </c>
      <c r="CL45" s="3">
        <f t="shared" si="1"/>
        <v>885</v>
      </c>
    </row>
    <row r="46" spans="1:90" s="6" customFormat="1" ht="14.25" customHeight="1" x14ac:dyDescent="0.25">
      <c r="A46" s="8" t="s">
        <v>435</v>
      </c>
      <c r="B46" s="3" t="s">
        <v>203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>
        <v>62</v>
      </c>
      <c r="R46" s="3"/>
      <c r="S46" s="3">
        <v>55</v>
      </c>
      <c r="T46" s="3"/>
      <c r="U46" s="3">
        <v>62</v>
      </c>
      <c r="V46" s="3"/>
      <c r="W46" s="3"/>
      <c r="X46" s="3"/>
      <c r="Y46" s="3"/>
      <c r="Z46" s="3"/>
      <c r="AA46" s="3"/>
      <c r="AB46" s="3"/>
      <c r="AC46" s="3">
        <v>331</v>
      </c>
      <c r="AD46" s="3"/>
      <c r="AE46" s="3"/>
      <c r="AF46" s="3"/>
      <c r="AG46" s="3"/>
      <c r="AH46" s="3">
        <v>285</v>
      </c>
      <c r="AI46" s="3"/>
      <c r="AJ46" s="3"/>
      <c r="AK46" s="3"/>
      <c r="AL46" s="3"/>
      <c r="AM46" s="3"/>
      <c r="AN46" s="3">
        <v>66</v>
      </c>
      <c r="AO46" s="3"/>
      <c r="AP46" s="3"/>
      <c r="AQ46" s="3">
        <v>129</v>
      </c>
      <c r="AR46" s="3"/>
      <c r="AS46" s="3"/>
      <c r="AT46" s="3"/>
      <c r="AU46" s="3">
        <v>232</v>
      </c>
      <c r="AV46" s="3"/>
      <c r="AW46" s="3">
        <v>56</v>
      </c>
      <c r="AX46" s="3"/>
      <c r="AY46" s="3"/>
      <c r="AZ46" s="3"/>
      <c r="BA46" s="3"/>
      <c r="BB46" s="3"/>
      <c r="BC46" s="3"/>
      <c r="BD46" s="3"/>
      <c r="BE46" s="3"/>
      <c r="BF46" s="3"/>
      <c r="BG46" s="3">
        <v>101</v>
      </c>
      <c r="BH46" s="3"/>
      <c r="BI46" s="3">
        <v>164</v>
      </c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>
        <v>3628</v>
      </c>
      <c r="CK46" s="3">
        <f t="shared" si="0"/>
        <v>1543</v>
      </c>
      <c r="CL46" s="3">
        <f t="shared" si="1"/>
        <v>5171</v>
      </c>
    </row>
    <row r="47" spans="1:90" s="6" customFormat="1" ht="14.25" customHeight="1" x14ac:dyDescent="0.25">
      <c r="A47" s="8" t="s">
        <v>208</v>
      </c>
      <c r="B47" s="3" t="s">
        <v>207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>
        <v>705</v>
      </c>
      <c r="CJ47" s="3">
        <v>567</v>
      </c>
      <c r="CK47" s="3">
        <f t="shared" si="0"/>
        <v>0</v>
      </c>
      <c r="CL47" s="3">
        <f t="shared" si="1"/>
        <v>1272</v>
      </c>
    </row>
    <row r="48" spans="1:90" s="6" customFormat="1" ht="14.25" hidden="1" customHeight="1" x14ac:dyDescent="0.25">
      <c r="A48" s="24" t="s">
        <v>210</v>
      </c>
      <c r="B48" s="3" t="s">
        <v>209</v>
      </c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>
        <v>1838</v>
      </c>
      <c r="CJ48" s="3">
        <v>0</v>
      </c>
      <c r="CK48" s="3">
        <f t="shared" si="0"/>
        <v>0</v>
      </c>
      <c r="CL48" s="3">
        <f t="shared" si="1"/>
        <v>1838</v>
      </c>
    </row>
    <row r="49" spans="1:98" s="6" customFormat="1" ht="14.25" customHeight="1" x14ac:dyDescent="0.25">
      <c r="A49" s="22" t="s">
        <v>212</v>
      </c>
      <c r="B49" s="3" t="s">
        <v>211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>
        <v>88</v>
      </c>
      <c r="R49" s="3">
        <v>120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>
        <v>143</v>
      </c>
      <c r="AJ49" s="3"/>
      <c r="AK49" s="3"/>
      <c r="AL49" s="3">
        <v>100</v>
      </c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>
        <v>200</v>
      </c>
      <c r="AY49" s="3"/>
      <c r="AZ49" s="3">
        <v>142</v>
      </c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>
        <v>0</v>
      </c>
      <c r="CJ49" s="3">
        <v>6347</v>
      </c>
      <c r="CK49" s="3">
        <f t="shared" si="0"/>
        <v>793</v>
      </c>
      <c r="CL49" s="3">
        <f t="shared" si="1"/>
        <v>7140</v>
      </c>
    </row>
    <row r="50" spans="1:98" s="6" customFormat="1" ht="14.25" hidden="1" customHeight="1" x14ac:dyDescent="0.25">
      <c r="A50" s="24" t="s">
        <v>216</v>
      </c>
      <c r="B50" s="3" t="s">
        <v>215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>
        <v>3584</v>
      </c>
      <c r="CJ50" s="3">
        <v>328</v>
      </c>
      <c r="CK50" s="3">
        <f t="shared" si="0"/>
        <v>0</v>
      </c>
      <c r="CL50" s="3">
        <f t="shared" si="1"/>
        <v>3912</v>
      </c>
    </row>
    <row r="51" spans="1:98" s="6" customFormat="1" ht="14.25" hidden="1" customHeight="1" x14ac:dyDescent="0.25">
      <c r="A51" s="24" t="s">
        <v>219</v>
      </c>
      <c r="B51" s="3" t="s">
        <v>218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>
        <v>439</v>
      </c>
      <c r="CJ51" s="3">
        <v>862</v>
      </c>
      <c r="CK51" s="3">
        <f t="shared" si="0"/>
        <v>0</v>
      </c>
      <c r="CL51" s="3">
        <f t="shared" si="1"/>
        <v>1301</v>
      </c>
    </row>
    <row r="52" spans="1:98" s="6" customFormat="1" ht="14.25" customHeight="1" x14ac:dyDescent="0.25">
      <c r="A52" s="22" t="s">
        <v>221</v>
      </c>
      <c r="B52" s="3" t="s">
        <v>220</v>
      </c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>
        <v>2002</v>
      </c>
      <c r="CJ52" s="3">
        <v>0</v>
      </c>
      <c r="CK52" s="3">
        <f t="shared" si="0"/>
        <v>0</v>
      </c>
      <c r="CL52" s="3">
        <f t="shared" si="1"/>
        <v>2002</v>
      </c>
    </row>
    <row r="53" spans="1:98" s="25" customFormat="1" ht="14.25" customHeight="1" x14ac:dyDescent="0.25">
      <c r="A53" s="22" t="s">
        <v>223</v>
      </c>
      <c r="B53" s="3" t="s">
        <v>222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>
        <v>0</v>
      </c>
      <c r="CJ53" s="3">
        <v>419</v>
      </c>
      <c r="CK53" s="3">
        <f t="shared" si="0"/>
        <v>0</v>
      </c>
      <c r="CL53" s="3">
        <f t="shared" si="1"/>
        <v>419</v>
      </c>
      <c r="CM53" s="6"/>
      <c r="CN53" s="6"/>
      <c r="CO53" s="6"/>
      <c r="CP53" s="6"/>
      <c r="CQ53" s="6"/>
      <c r="CR53" s="6"/>
      <c r="CS53" s="6"/>
      <c r="CT53" s="6"/>
    </row>
    <row r="54" spans="1:98" s="6" customFormat="1" ht="14.25" customHeight="1" x14ac:dyDescent="0.25">
      <c r="A54" s="22" t="s">
        <v>436</v>
      </c>
      <c r="B54" s="3" t="s">
        <v>437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>
        <v>0</v>
      </c>
      <c r="CK54" s="3">
        <f t="shared" si="0"/>
        <v>0</v>
      </c>
      <c r="CL54" s="3">
        <f t="shared" si="1"/>
        <v>0</v>
      </c>
    </row>
    <row r="55" spans="1:98" s="6" customFormat="1" ht="14.25" customHeight="1" x14ac:dyDescent="0.25">
      <c r="A55" s="22" t="s">
        <v>225</v>
      </c>
      <c r="B55" s="3" t="s">
        <v>224</v>
      </c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>
        <v>20</v>
      </c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>
        <v>239</v>
      </c>
      <c r="CJ55" s="3">
        <v>46</v>
      </c>
      <c r="CK55" s="3">
        <f t="shared" si="0"/>
        <v>20</v>
      </c>
      <c r="CL55" s="3">
        <f t="shared" si="1"/>
        <v>305</v>
      </c>
    </row>
    <row r="56" spans="1:98" s="6" customFormat="1" ht="14.25" customHeight="1" x14ac:dyDescent="0.25">
      <c r="A56" s="22" t="s">
        <v>228</v>
      </c>
      <c r="B56" s="3" t="s">
        <v>227</v>
      </c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>
        <v>200</v>
      </c>
      <c r="S56" s="3"/>
      <c r="T56" s="3"/>
      <c r="U56" s="3"/>
      <c r="V56" s="3"/>
      <c r="W56" s="3"/>
      <c r="X56" s="3"/>
      <c r="Y56" s="3"/>
      <c r="Z56" s="3"/>
      <c r="AA56" s="3"/>
      <c r="AB56" s="3">
        <v>226</v>
      </c>
      <c r="AC56" s="3"/>
      <c r="AD56" s="3"/>
      <c r="AE56" s="3"/>
      <c r="AF56" s="3"/>
      <c r="AG56" s="3"/>
      <c r="AH56" s="3"/>
      <c r="AI56" s="3"/>
      <c r="AJ56" s="3"/>
      <c r="AK56" s="3"/>
      <c r="AL56" s="3">
        <v>238</v>
      </c>
      <c r="AM56" s="3"/>
      <c r="AN56" s="3">
        <v>155</v>
      </c>
      <c r="AO56" s="3"/>
      <c r="AP56" s="3"/>
      <c r="AQ56" s="3"/>
      <c r="AR56" s="3"/>
      <c r="AS56" s="3"/>
      <c r="AT56" s="3"/>
      <c r="AU56" s="3">
        <v>247</v>
      </c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>
        <v>387</v>
      </c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>
        <v>0</v>
      </c>
      <c r="CJ56" s="3">
        <v>4779</v>
      </c>
      <c r="CK56" s="3">
        <f t="shared" si="0"/>
        <v>1453</v>
      </c>
      <c r="CL56" s="3">
        <f t="shared" si="1"/>
        <v>6232</v>
      </c>
    </row>
    <row r="57" spans="1:98" s="6" customFormat="1" ht="14.25" hidden="1" customHeight="1" x14ac:dyDescent="0.25">
      <c r="A57" s="24" t="s">
        <v>236</v>
      </c>
      <c r="B57" s="3" t="s">
        <v>235</v>
      </c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11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257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>
        <v>139</v>
      </c>
      <c r="CJ57" s="3">
        <v>1832</v>
      </c>
      <c r="CK57" s="3">
        <f t="shared" si="0"/>
        <v>0</v>
      </c>
      <c r="CL57" s="3">
        <f t="shared" si="1"/>
        <v>1971</v>
      </c>
    </row>
    <row r="58" spans="1:98" s="6" customFormat="1" ht="14.25" customHeight="1" x14ac:dyDescent="0.25">
      <c r="A58" s="22" t="s">
        <v>238</v>
      </c>
      <c r="B58" s="3" t="s">
        <v>237</v>
      </c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11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>
        <v>1275</v>
      </c>
      <c r="CK58" s="3">
        <f t="shared" si="0"/>
        <v>0</v>
      </c>
      <c r="CL58" s="3">
        <f t="shared" si="1"/>
        <v>1275</v>
      </c>
    </row>
    <row r="59" spans="1:98" s="6" customFormat="1" ht="14.25" hidden="1" customHeight="1" x14ac:dyDescent="0.25">
      <c r="A59" s="24" t="s">
        <v>438</v>
      </c>
      <c r="B59" s="3" t="s">
        <v>439</v>
      </c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>
        <v>514</v>
      </c>
      <c r="CK59" s="3">
        <f t="shared" si="0"/>
        <v>0</v>
      </c>
      <c r="CL59" s="3">
        <f t="shared" si="1"/>
        <v>514</v>
      </c>
    </row>
    <row r="60" spans="1:98" s="6" customFormat="1" ht="14.25" hidden="1" customHeight="1" x14ac:dyDescent="0.25">
      <c r="A60" s="24" t="s">
        <v>440</v>
      </c>
      <c r="B60" s="3" t="s">
        <v>441</v>
      </c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>
        <v>304</v>
      </c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>
        <v>1752</v>
      </c>
      <c r="CK60" s="3">
        <f t="shared" si="0"/>
        <v>304</v>
      </c>
      <c r="CL60" s="3">
        <f t="shared" si="1"/>
        <v>2056</v>
      </c>
    </row>
    <row r="61" spans="1:98" s="6" customFormat="1" ht="14.25" customHeight="1" x14ac:dyDescent="0.25">
      <c r="A61" s="22" t="s">
        <v>240</v>
      </c>
      <c r="B61" s="3" t="s">
        <v>239</v>
      </c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>
        <v>128</v>
      </c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>
        <f t="shared" si="0"/>
        <v>128</v>
      </c>
      <c r="CL61" s="3">
        <v>128</v>
      </c>
    </row>
    <row r="62" spans="1:98" s="6" customFormat="1" ht="14.25" customHeight="1" x14ac:dyDescent="0.25">
      <c r="A62" s="22" t="s">
        <v>242</v>
      </c>
      <c r="B62" s="3" t="s">
        <v>241</v>
      </c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>
        <f t="shared" si="0"/>
        <v>0</v>
      </c>
      <c r="CL62" s="3">
        <v>0</v>
      </c>
    </row>
    <row r="63" spans="1:98" s="6" customFormat="1" ht="14.25" customHeight="1" x14ac:dyDescent="0.25">
      <c r="A63" s="8" t="s">
        <v>200</v>
      </c>
      <c r="B63" s="3" t="s">
        <v>243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>
        <v>1954</v>
      </c>
      <c r="CI63" s="3">
        <v>2853</v>
      </c>
      <c r="CJ63" s="3">
        <v>0</v>
      </c>
      <c r="CK63" s="3">
        <f t="shared" si="0"/>
        <v>0</v>
      </c>
      <c r="CL63" s="3">
        <f t="shared" ref="CL63:CL64" si="2">SUM(CA63:CK63)</f>
        <v>4807</v>
      </c>
    </row>
    <row r="64" spans="1:98" s="6" customFormat="1" ht="14.25" hidden="1" customHeight="1" x14ac:dyDescent="0.25">
      <c r="A64" s="217" t="s">
        <v>252</v>
      </c>
      <c r="B64" s="237" t="s">
        <v>251</v>
      </c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>
        <v>45</v>
      </c>
      <c r="CK64" s="3">
        <f t="shared" si="0"/>
        <v>0</v>
      </c>
      <c r="CL64" s="3">
        <f t="shared" si="2"/>
        <v>45</v>
      </c>
    </row>
    <row r="65" spans="1:98" s="6" customFormat="1" ht="14.25" customHeight="1" x14ac:dyDescent="0.25">
      <c r="A65" s="286" t="s">
        <v>442</v>
      </c>
      <c r="B65" s="237" t="s">
        <v>443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>
        <v>101</v>
      </c>
      <c r="BH65" s="3">
        <v>378</v>
      </c>
      <c r="BI65" s="3">
        <v>230</v>
      </c>
      <c r="BJ65" s="3"/>
      <c r="BK65" s="3"/>
      <c r="BL65" s="3">
        <v>184</v>
      </c>
      <c r="BM65" s="3">
        <v>63</v>
      </c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>
        <f t="shared" si="0"/>
        <v>956</v>
      </c>
      <c r="CL65" s="3">
        <f t="shared" si="1"/>
        <v>956</v>
      </c>
    </row>
    <row r="66" spans="1:98" s="25" customFormat="1" x14ac:dyDescent="0.25">
      <c r="A66" s="218" t="s">
        <v>444</v>
      </c>
      <c r="B66" s="237" t="s">
        <v>253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>
        <v>1034</v>
      </c>
      <c r="CK66" s="3">
        <f t="shared" si="0"/>
        <v>0</v>
      </c>
      <c r="CL66" s="3">
        <f t="shared" si="1"/>
        <v>1034</v>
      </c>
      <c r="CM66" s="6"/>
      <c r="CN66" s="6"/>
      <c r="CO66" s="6"/>
      <c r="CP66" s="6"/>
      <c r="CQ66" s="6"/>
      <c r="CR66" s="6"/>
      <c r="CS66" s="6"/>
      <c r="CT66" s="6"/>
    </row>
    <row r="67" spans="1:98" s="6" customFormat="1" x14ac:dyDescent="0.25">
      <c r="A67" s="218" t="s">
        <v>256</v>
      </c>
      <c r="B67" s="161" t="s">
        <v>255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>
        <v>37</v>
      </c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>
        <v>0</v>
      </c>
      <c r="CH67" s="3">
        <v>0</v>
      </c>
      <c r="CI67" s="3">
        <v>0</v>
      </c>
      <c r="CJ67" s="3">
        <v>45</v>
      </c>
      <c r="CK67" s="3">
        <f t="shared" si="0"/>
        <v>37</v>
      </c>
      <c r="CL67" s="3">
        <f t="shared" si="1"/>
        <v>82</v>
      </c>
    </row>
    <row r="68" spans="1:98" s="6" customFormat="1" x14ac:dyDescent="0.25">
      <c r="A68" s="218" t="s">
        <v>260</v>
      </c>
      <c r="B68" s="237" t="s">
        <v>259</v>
      </c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>
        <v>187</v>
      </c>
      <c r="Z68" s="3"/>
      <c r="AA68" s="3">
        <v>140</v>
      </c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>
        <v>82</v>
      </c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>
        <v>118</v>
      </c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>
        <v>1827</v>
      </c>
      <c r="CF68" s="3">
        <v>2318</v>
      </c>
      <c r="CG68" s="3">
        <v>427</v>
      </c>
      <c r="CH68" s="3">
        <v>1103</v>
      </c>
      <c r="CI68" s="3">
        <v>1737</v>
      </c>
      <c r="CJ68" s="3">
        <v>766</v>
      </c>
      <c r="CK68" s="3">
        <f t="shared" si="0"/>
        <v>527</v>
      </c>
      <c r="CL68" s="3">
        <f t="shared" si="1"/>
        <v>8705</v>
      </c>
    </row>
    <row r="69" spans="1:98" s="7" customFormat="1" x14ac:dyDescent="0.25">
      <c r="A69" s="218" t="s">
        <v>263</v>
      </c>
      <c r="B69" s="237" t="s">
        <v>262</v>
      </c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>
        <v>55</v>
      </c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>
        <v>260</v>
      </c>
      <c r="AI69" s="11"/>
      <c r="AJ69" s="11"/>
      <c r="AK69" s="11"/>
      <c r="AL69" s="11"/>
      <c r="AM69" s="11"/>
      <c r="AN69" s="11">
        <v>165</v>
      </c>
      <c r="AO69" s="11"/>
      <c r="AP69" s="11"/>
      <c r="AQ69" s="11"/>
      <c r="AR69" s="11"/>
      <c r="AS69" s="11">
        <v>190</v>
      </c>
      <c r="AT69" s="11"/>
      <c r="AU69" s="11"/>
      <c r="AV69" s="11"/>
      <c r="AW69" s="11"/>
      <c r="AX69" s="11">
        <v>142</v>
      </c>
      <c r="AY69" s="11"/>
      <c r="AZ69" s="11"/>
      <c r="BA69" s="11"/>
      <c r="BB69" s="11">
        <v>310</v>
      </c>
      <c r="BC69" s="11"/>
      <c r="BD69" s="11">
        <v>164</v>
      </c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>
        <v>3471</v>
      </c>
      <c r="CF69" s="11">
        <v>3308</v>
      </c>
      <c r="CG69" s="11">
        <v>2142</v>
      </c>
      <c r="CH69" s="11">
        <v>1290</v>
      </c>
      <c r="CI69" s="11">
        <v>1737</v>
      </c>
      <c r="CJ69" s="3">
        <v>1633</v>
      </c>
      <c r="CK69" s="3">
        <f t="shared" ref="CK69:CK91" si="3">SUM(N69:BZ69)</f>
        <v>1286</v>
      </c>
      <c r="CL69" s="3">
        <f t="shared" si="1"/>
        <v>14867</v>
      </c>
    </row>
    <row r="70" spans="1:98" s="6" customFormat="1" x14ac:dyDescent="0.25">
      <c r="A70" s="218" t="s">
        <v>268</v>
      </c>
      <c r="B70" s="237" t="s">
        <v>267</v>
      </c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>
        <v>72</v>
      </c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>
        <v>2037</v>
      </c>
      <c r="CG70" s="3">
        <v>3256</v>
      </c>
      <c r="CH70" s="3">
        <v>3623</v>
      </c>
      <c r="CI70" s="3">
        <v>1987</v>
      </c>
      <c r="CJ70" s="3">
        <v>1322</v>
      </c>
      <c r="CK70" s="3">
        <f t="shared" si="3"/>
        <v>72</v>
      </c>
      <c r="CL70" s="3">
        <f t="shared" si="1"/>
        <v>12297</v>
      </c>
    </row>
    <row r="71" spans="1:98" s="6" customFormat="1" hidden="1" x14ac:dyDescent="0.25">
      <c r="A71" s="115" t="s">
        <v>271</v>
      </c>
      <c r="B71" s="237" t="s">
        <v>270</v>
      </c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>
        <v>94</v>
      </c>
      <c r="CG71" s="3">
        <v>1231</v>
      </c>
      <c r="CH71" s="3">
        <v>1082</v>
      </c>
      <c r="CI71" s="3">
        <v>5238</v>
      </c>
      <c r="CJ71" s="3">
        <v>1696</v>
      </c>
      <c r="CK71" s="3">
        <f t="shared" si="3"/>
        <v>0</v>
      </c>
      <c r="CL71" s="3">
        <f t="shared" ref="CL71:CL93" si="4">SUM(CA71:CK71)</f>
        <v>9341</v>
      </c>
    </row>
    <row r="72" spans="1:98" s="6" customFormat="1" hidden="1" x14ac:dyDescent="0.25">
      <c r="A72" s="218" t="s">
        <v>274</v>
      </c>
      <c r="B72" s="237" t="s">
        <v>273</v>
      </c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>
        <v>432</v>
      </c>
      <c r="CH72" s="3">
        <v>1387</v>
      </c>
      <c r="CI72" s="3">
        <v>191</v>
      </c>
      <c r="CJ72" s="3">
        <v>207</v>
      </c>
      <c r="CK72" s="3">
        <f t="shared" si="3"/>
        <v>0</v>
      </c>
      <c r="CL72" s="3">
        <f t="shared" si="4"/>
        <v>2217</v>
      </c>
    </row>
    <row r="73" spans="1:98" s="6" customFormat="1" x14ac:dyDescent="0.25">
      <c r="A73" s="218" t="s">
        <v>276</v>
      </c>
      <c r="B73" s="237" t="s">
        <v>275</v>
      </c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>
        <v>238</v>
      </c>
      <c r="AM73" s="3"/>
      <c r="AN73" s="3">
        <v>155</v>
      </c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>
        <v>387</v>
      </c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>
        <v>228</v>
      </c>
      <c r="CI73" s="3">
        <v>595</v>
      </c>
      <c r="CJ73" s="3">
        <v>4779</v>
      </c>
      <c r="CK73" s="3">
        <v>1453</v>
      </c>
      <c r="CL73" s="3">
        <v>6232</v>
      </c>
    </row>
    <row r="74" spans="1:98" s="6" customFormat="1" x14ac:dyDescent="0.25">
      <c r="A74" s="29" t="s">
        <v>445</v>
      </c>
      <c r="B74" s="30" t="s">
        <v>280</v>
      </c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11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>
        <v>449</v>
      </c>
      <c r="CJ74" s="3">
        <v>0</v>
      </c>
      <c r="CK74" s="3">
        <f t="shared" si="3"/>
        <v>0</v>
      </c>
      <c r="CL74" s="3">
        <f t="shared" si="4"/>
        <v>449</v>
      </c>
    </row>
    <row r="75" spans="1:98" s="6" customFormat="1" hidden="1" x14ac:dyDescent="0.25">
      <c r="A75" s="216" t="s">
        <v>283</v>
      </c>
      <c r="B75" s="30" t="s">
        <v>282</v>
      </c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>
        <v>63</v>
      </c>
      <c r="R75" s="3"/>
      <c r="S75" s="3"/>
      <c r="T75" s="3"/>
      <c r="U75" s="3"/>
      <c r="V75" s="3"/>
      <c r="W75" s="3"/>
      <c r="X75" s="3">
        <v>356</v>
      </c>
      <c r="Y75" s="3"/>
      <c r="Z75" s="3">
        <v>68</v>
      </c>
      <c r="AA75" s="3"/>
      <c r="AB75" s="3">
        <v>170</v>
      </c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>
        <v>139</v>
      </c>
      <c r="CJ75" s="3">
        <v>9484</v>
      </c>
      <c r="CK75" s="3">
        <f t="shared" si="3"/>
        <v>657</v>
      </c>
      <c r="CL75" s="3">
        <f t="shared" si="4"/>
        <v>10280</v>
      </c>
    </row>
    <row r="76" spans="1:98" s="6" customFormat="1" ht="14.25" customHeight="1" x14ac:dyDescent="0.25">
      <c r="A76" s="29" t="s">
        <v>338</v>
      </c>
      <c r="B76" s="30" t="s">
        <v>337</v>
      </c>
      <c r="C76" s="2"/>
      <c r="D76" s="2"/>
      <c r="E76" s="2"/>
      <c r="F76" s="2"/>
      <c r="G76" s="2"/>
      <c r="H76" s="2"/>
      <c r="I76" s="2"/>
      <c r="J76" s="2"/>
      <c r="K76" s="2"/>
      <c r="L76" s="3"/>
      <c r="M76" s="3"/>
      <c r="N76" s="3"/>
      <c r="O76" s="3"/>
      <c r="P76" s="3"/>
      <c r="Q76" s="3"/>
      <c r="R76" s="3"/>
      <c r="S76" s="3"/>
      <c r="T76" s="3"/>
      <c r="U76" s="3">
        <v>54</v>
      </c>
      <c r="V76" s="3"/>
      <c r="W76" s="3"/>
      <c r="X76" s="3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>
        <v>66</v>
      </c>
      <c r="AO76" s="4"/>
      <c r="AP76" s="4"/>
      <c r="AQ76" s="4"/>
      <c r="AR76" s="4"/>
      <c r="AS76" s="4"/>
      <c r="AT76" s="4"/>
      <c r="AU76" s="4"/>
      <c r="AV76" s="4"/>
      <c r="AW76" s="4">
        <v>54</v>
      </c>
      <c r="AX76" s="4"/>
      <c r="AY76" s="4"/>
      <c r="AZ76" s="4"/>
      <c r="BA76" s="4"/>
      <c r="BB76" s="4"/>
      <c r="BC76" s="4"/>
      <c r="BD76" s="4">
        <v>164</v>
      </c>
      <c r="BE76" s="4"/>
      <c r="BF76" s="4"/>
      <c r="BG76" s="4"/>
      <c r="BH76" s="4"/>
      <c r="BI76" s="4">
        <v>195</v>
      </c>
      <c r="BJ76" s="4"/>
      <c r="BK76" s="4">
        <v>271</v>
      </c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3"/>
      <c r="CB76" s="3"/>
      <c r="CC76" s="3"/>
      <c r="CD76" s="3"/>
      <c r="CE76" s="3">
        <v>578</v>
      </c>
      <c r="CF76" s="3">
        <v>1017</v>
      </c>
      <c r="CG76" s="3">
        <v>1092</v>
      </c>
      <c r="CH76" s="3">
        <v>0</v>
      </c>
      <c r="CI76" s="3">
        <v>1425</v>
      </c>
      <c r="CJ76" s="3">
        <v>4024</v>
      </c>
      <c r="CK76" s="3">
        <f t="shared" si="3"/>
        <v>804</v>
      </c>
      <c r="CL76" s="3">
        <f t="shared" si="4"/>
        <v>8940</v>
      </c>
    </row>
    <row r="77" spans="1:98" s="6" customFormat="1" ht="14.25" customHeight="1" x14ac:dyDescent="0.25">
      <c r="A77" s="29" t="s">
        <v>325</v>
      </c>
      <c r="B77" s="30" t="s">
        <v>324</v>
      </c>
      <c r="C77" s="2"/>
      <c r="D77" s="2"/>
      <c r="E77" s="2"/>
      <c r="F77" s="2"/>
      <c r="G77" s="2"/>
      <c r="H77" s="2"/>
      <c r="I77" s="2"/>
      <c r="J77" s="2"/>
      <c r="K77" s="2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>
        <v>170</v>
      </c>
      <c r="AJ77" s="4">
        <v>301</v>
      </c>
      <c r="AK77" s="4"/>
      <c r="AL77" s="4"/>
      <c r="AM77" s="4"/>
      <c r="AN77" s="4">
        <v>138</v>
      </c>
      <c r="AO77" s="4">
        <v>208</v>
      </c>
      <c r="AP77" s="4">
        <v>2470</v>
      </c>
      <c r="AQ77" s="4"/>
      <c r="AR77" s="4"/>
      <c r="AS77" s="4">
        <v>202</v>
      </c>
      <c r="AT77" s="4">
        <v>180</v>
      </c>
      <c r="AU77" s="4">
        <v>206</v>
      </c>
      <c r="AV77" s="4"/>
      <c r="AW77" s="4"/>
      <c r="AX77" s="4">
        <v>180</v>
      </c>
      <c r="AY77" s="4">
        <v>248</v>
      </c>
      <c r="AZ77" s="4"/>
      <c r="BA77" s="4"/>
      <c r="BB77" s="4"/>
      <c r="BC77" s="4">
        <v>940</v>
      </c>
      <c r="BD77" s="4"/>
      <c r="BE77" s="4"/>
      <c r="BF77" s="4">
        <v>150</v>
      </c>
      <c r="BG77" s="4"/>
      <c r="BH77" s="4">
        <v>351</v>
      </c>
      <c r="BI77" s="4">
        <v>355</v>
      </c>
      <c r="BJ77" s="4">
        <v>289</v>
      </c>
      <c r="BK77" s="4">
        <v>316</v>
      </c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>
        <f t="shared" si="3"/>
        <v>6704</v>
      </c>
      <c r="CL77" s="3">
        <f t="shared" si="4"/>
        <v>6704</v>
      </c>
    </row>
    <row r="78" spans="1:98" s="6" customFormat="1" ht="14.25" customHeight="1" x14ac:dyDescent="0.25">
      <c r="A78" s="32" t="s">
        <v>446</v>
      </c>
      <c r="B78" s="4" t="s">
        <v>447</v>
      </c>
      <c r="C78" s="2"/>
      <c r="D78" s="2"/>
      <c r="E78" s="2"/>
      <c r="F78" s="2"/>
      <c r="G78" s="2"/>
      <c r="H78" s="2"/>
      <c r="I78" s="2"/>
      <c r="J78" s="2"/>
      <c r="K78" s="2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91">
        <v>304</v>
      </c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3"/>
      <c r="CB78" s="3"/>
      <c r="CC78" s="3"/>
      <c r="CD78" s="3"/>
      <c r="CE78" s="3"/>
      <c r="CF78" s="3"/>
      <c r="CG78" s="3"/>
      <c r="CH78" s="3"/>
      <c r="CI78" s="3">
        <v>257</v>
      </c>
      <c r="CJ78" s="3">
        <v>1266</v>
      </c>
      <c r="CK78" s="3">
        <f t="shared" si="3"/>
        <v>304</v>
      </c>
      <c r="CL78" s="3">
        <f t="shared" si="4"/>
        <v>1827</v>
      </c>
    </row>
    <row r="79" spans="1:98" s="6" customFormat="1" ht="14.25" hidden="1" customHeight="1" x14ac:dyDescent="0.25">
      <c r="A79" s="115" t="s">
        <v>292</v>
      </c>
      <c r="B79" s="239" t="s">
        <v>291</v>
      </c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>
        <v>0</v>
      </c>
      <c r="CH79" s="3">
        <v>0</v>
      </c>
      <c r="CI79" s="3">
        <v>0</v>
      </c>
      <c r="CJ79" s="3">
        <v>108</v>
      </c>
      <c r="CK79" s="3">
        <f t="shared" si="3"/>
        <v>0</v>
      </c>
      <c r="CL79" s="3">
        <f t="shared" si="4"/>
        <v>108</v>
      </c>
    </row>
    <row r="80" spans="1:98" s="6" customFormat="1" x14ac:dyDescent="0.25">
      <c r="A80" s="32" t="s">
        <v>322</v>
      </c>
      <c r="B80" s="3" t="s">
        <v>321</v>
      </c>
      <c r="C80" s="2"/>
      <c r="D80" s="2"/>
      <c r="E80" s="2"/>
      <c r="F80" s="2"/>
      <c r="G80" s="2"/>
      <c r="H80" s="2"/>
      <c r="I80" s="2"/>
      <c r="J80" s="2"/>
      <c r="K80" s="2"/>
      <c r="L80" s="3"/>
      <c r="M80" s="3"/>
      <c r="N80" s="3"/>
      <c r="O80" s="3"/>
      <c r="P80" s="3"/>
      <c r="Q80" s="4"/>
      <c r="R80" s="4"/>
      <c r="S80" s="4"/>
      <c r="T80" s="3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>
        <v>107</v>
      </c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3"/>
      <c r="CB80" s="3"/>
      <c r="CC80" s="3"/>
      <c r="CD80" s="3"/>
      <c r="CE80" s="3"/>
      <c r="CF80" s="3"/>
      <c r="CG80" s="3"/>
      <c r="CH80" s="3">
        <v>32</v>
      </c>
      <c r="CI80" s="3">
        <v>257</v>
      </c>
      <c r="CJ80" s="3">
        <v>957</v>
      </c>
      <c r="CK80" s="3">
        <f t="shared" si="3"/>
        <v>107</v>
      </c>
      <c r="CL80" s="3">
        <f t="shared" si="4"/>
        <v>1353</v>
      </c>
    </row>
    <row r="81" spans="1:98" s="6" customFormat="1" x14ac:dyDescent="0.25">
      <c r="A81" s="32" t="s">
        <v>317</v>
      </c>
      <c r="B81" s="4" t="s">
        <v>316</v>
      </c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>
        <v>0</v>
      </c>
      <c r="CK81" s="3">
        <f t="shared" si="3"/>
        <v>0</v>
      </c>
      <c r="CL81" s="3">
        <f t="shared" si="4"/>
        <v>0</v>
      </c>
    </row>
    <row r="82" spans="1:98" s="6" customFormat="1" x14ac:dyDescent="0.25">
      <c r="A82" s="32" t="s">
        <v>448</v>
      </c>
      <c r="B82" s="240" t="s">
        <v>306</v>
      </c>
      <c r="C82" s="2"/>
      <c r="D82" s="2"/>
      <c r="E82" s="2"/>
      <c r="F82" s="2"/>
      <c r="G82" s="2"/>
      <c r="H82" s="2"/>
      <c r="I82" s="2"/>
      <c r="J82" s="2"/>
      <c r="K82" s="2"/>
      <c r="L82" s="3"/>
      <c r="M82" s="3"/>
      <c r="N82" s="3"/>
      <c r="O82" s="3"/>
      <c r="P82" s="3"/>
      <c r="Q82" s="4"/>
      <c r="R82" s="4"/>
      <c r="S82" s="4"/>
      <c r="T82" s="4"/>
      <c r="U82" s="4"/>
      <c r="V82" s="4"/>
      <c r="W82" s="4"/>
      <c r="X82" s="4">
        <v>259</v>
      </c>
      <c r="Y82" s="6">
        <v>342</v>
      </c>
      <c r="Z82" s="4">
        <v>110</v>
      </c>
      <c r="AA82" s="4"/>
      <c r="AB82" s="4">
        <v>228</v>
      </c>
      <c r="AC82" s="4"/>
      <c r="AD82" s="4"/>
      <c r="AE82" s="4"/>
      <c r="AF82" s="4">
        <v>56</v>
      </c>
      <c r="AG82" s="4"/>
      <c r="AH82" s="4"/>
      <c r="AI82" s="4">
        <v>245</v>
      </c>
      <c r="AJ82" s="4">
        <v>163</v>
      </c>
      <c r="AK82" s="4"/>
      <c r="AL82" s="4">
        <v>116</v>
      </c>
      <c r="AM82" s="4"/>
      <c r="AN82" s="4">
        <v>146</v>
      </c>
      <c r="AO82" s="4">
        <v>180</v>
      </c>
      <c r="AP82" s="4">
        <v>2640</v>
      </c>
      <c r="AQ82" s="4"/>
      <c r="AR82" s="4"/>
      <c r="AS82" s="4">
        <v>190</v>
      </c>
      <c r="AT82" s="4">
        <v>180</v>
      </c>
      <c r="AU82" s="4">
        <v>184</v>
      </c>
      <c r="AV82" s="4">
        <v>466</v>
      </c>
      <c r="AW82" s="4"/>
      <c r="AX82" s="4">
        <v>145</v>
      </c>
      <c r="AY82" s="4"/>
      <c r="AZ82" s="4"/>
      <c r="BA82" s="4"/>
      <c r="BB82" s="4"/>
      <c r="BC82" s="4"/>
      <c r="BD82" s="4"/>
      <c r="BE82" s="4">
        <v>320</v>
      </c>
      <c r="BF82" s="4"/>
      <c r="BG82" s="4"/>
      <c r="BH82" s="4"/>
      <c r="BI82" s="4">
        <v>261</v>
      </c>
      <c r="BJ82" s="4"/>
      <c r="BK82" s="4"/>
      <c r="BL82" s="4"/>
      <c r="BM82" s="4">
        <v>55</v>
      </c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3"/>
      <c r="CB82" s="3"/>
      <c r="CC82" s="3"/>
      <c r="CD82" s="3"/>
      <c r="CE82" s="3"/>
      <c r="CF82" s="3">
        <v>691</v>
      </c>
      <c r="CG82" s="3">
        <v>2937</v>
      </c>
      <c r="CH82" s="3">
        <v>639</v>
      </c>
      <c r="CI82" s="3">
        <v>796</v>
      </c>
      <c r="CJ82" s="3">
        <v>6918</v>
      </c>
      <c r="CK82" s="3">
        <f t="shared" si="3"/>
        <v>6286</v>
      </c>
      <c r="CL82" s="3">
        <f t="shared" si="4"/>
        <v>18267</v>
      </c>
    </row>
    <row r="83" spans="1:98" s="25" customFormat="1" x14ac:dyDescent="0.25">
      <c r="A83" s="32" t="s">
        <v>305</v>
      </c>
      <c r="B83" s="241" t="s">
        <v>304</v>
      </c>
      <c r="C83" s="2"/>
      <c r="D83" s="2"/>
      <c r="E83" s="2"/>
      <c r="F83" s="2"/>
      <c r="G83" s="2"/>
      <c r="H83" s="2"/>
      <c r="I83" s="2"/>
      <c r="J83" s="2"/>
      <c r="K83" s="2"/>
      <c r="L83" s="3"/>
      <c r="M83" s="3"/>
      <c r="N83" s="3"/>
      <c r="O83" s="3"/>
      <c r="P83" s="3"/>
      <c r="Q83" s="4"/>
      <c r="R83" s="4"/>
      <c r="S83" s="4"/>
      <c r="T83" s="4"/>
      <c r="U83" s="4"/>
      <c r="V83" s="4"/>
      <c r="W83" s="4"/>
      <c r="X83" s="4"/>
      <c r="Y83" s="4">
        <v>351</v>
      </c>
      <c r="Z83" s="4"/>
      <c r="AA83" s="4"/>
      <c r="AB83" s="4"/>
      <c r="AC83" s="4"/>
      <c r="AD83" s="4"/>
      <c r="AE83" s="4"/>
      <c r="AF83" s="4"/>
      <c r="AG83" s="4"/>
      <c r="AH83" s="4"/>
      <c r="AI83" s="4">
        <v>301</v>
      </c>
      <c r="AJ83" s="4"/>
      <c r="AK83" s="4"/>
      <c r="AL83" s="4">
        <v>107</v>
      </c>
      <c r="AM83" s="4"/>
      <c r="AN83" s="4">
        <v>196</v>
      </c>
      <c r="AO83" s="4"/>
      <c r="AP83" s="4"/>
      <c r="AQ83" s="4"/>
      <c r="AR83" s="4"/>
      <c r="AS83" s="4"/>
      <c r="AT83" s="4"/>
      <c r="AU83" s="4"/>
      <c r="AV83" s="4"/>
      <c r="AW83" s="4"/>
      <c r="AX83" s="4">
        <v>172</v>
      </c>
      <c r="AY83" s="4"/>
      <c r="AZ83" s="4"/>
      <c r="BA83" s="4"/>
      <c r="BB83" s="4">
        <v>276</v>
      </c>
      <c r="BC83" s="4"/>
      <c r="BD83" s="4">
        <v>164</v>
      </c>
      <c r="BE83" s="4"/>
      <c r="BF83" s="4"/>
      <c r="BG83" s="4"/>
      <c r="BH83" s="4"/>
      <c r="BI83" s="4">
        <v>256</v>
      </c>
      <c r="BJ83" s="4"/>
      <c r="BK83" s="4"/>
      <c r="BL83" s="4">
        <v>184</v>
      </c>
      <c r="BM83" s="4">
        <v>85</v>
      </c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3"/>
      <c r="CB83" s="3"/>
      <c r="CC83" s="3"/>
      <c r="CD83" s="3"/>
      <c r="CE83" s="3">
        <v>2625</v>
      </c>
      <c r="CF83" s="3">
        <v>3014</v>
      </c>
      <c r="CG83" s="3">
        <v>2292</v>
      </c>
      <c r="CH83" s="3">
        <v>1977</v>
      </c>
      <c r="CI83" s="3">
        <v>2560</v>
      </c>
      <c r="CJ83" s="3">
        <v>2631</v>
      </c>
      <c r="CK83" s="3">
        <f t="shared" si="3"/>
        <v>2092</v>
      </c>
      <c r="CL83" s="3">
        <f t="shared" si="4"/>
        <v>17191</v>
      </c>
      <c r="CM83" s="6"/>
      <c r="CN83" s="6"/>
      <c r="CO83" s="6"/>
      <c r="CP83" s="6"/>
      <c r="CQ83" s="6"/>
      <c r="CR83" s="6"/>
      <c r="CS83" s="6"/>
      <c r="CT83" s="6"/>
    </row>
    <row r="84" spans="1:98" s="7" customFormat="1" hidden="1" x14ac:dyDescent="0.25">
      <c r="A84" s="32" t="s">
        <v>302</v>
      </c>
      <c r="B84" s="4" t="s">
        <v>301</v>
      </c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4"/>
      <c r="R84" s="4"/>
      <c r="S84" s="4"/>
      <c r="T84" s="4"/>
      <c r="U84" s="4"/>
      <c r="V84" s="4"/>
      <c r="W84" s="4"/>
      <c r="X84" s="4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>
        <v>652</v>
      </c>
      <c r="CF84" s="3">
        <v>1681</v>
      </c>
      <c r="CG84" s="3">
        <v>1122</v>
      </c>
      <c r="CH84" s="3">
        <v>204</v>
      </c>
      <c r="CI84" s="3"/>
      <c r="CJ84" s="3">
        <v>0</v>
      </c>
      <c r="CK84" s="3">
        <f t="shared" si="3"/>
        <v>0</v>
      </c>
      <c r="CL84" s="3">
        <f t="shared" si="4"/>
        <v>3659</v>
      </c>
      <c r="CM84" s="6"/>
      <c r="CN84" s="6"/>
      <c r="CO84" s="6"/>
      <c r="CP84" s="6"/>
      <c r="CQ84" s="6"/>
      <c r="CR84" s="6"/>
      <c r="CS84" s="6"/>
      <c r="CT84" s="6"/>
    </row>
    <row r="85" spans="1:98" s="7" customFormat="1" x14ac:dyDescent="0.25">
      <c r="A85" s="32" t="s">
        <v>449</v>
      </c>
      <c r="B85" s="4" t="s">
        <v>450</v>
      </c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4"/>
      <c r="R85" s="4"/>
      <c r="S85" s="4"/>
      <c r="T85" s="4"/>
      <c r="U85" s="4"/>
      <c r="V85" s="4"/>
      <c r="W85" s="4"/>
      <c r="X85" s="4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6"/>
      <c r="CN85" s="6"/>
      <c r="CO85" s="6"/>
      <c r="CP85" s="6"/>
      <c r="CQ85" s="6"/>
      <c r="CR85" s="6"/>
      <c r="CS85" s="6"/>
      <c r="CT85" s="6"/>
    </row>
    <row r="86" spans="1:98" s="7" customFormat="1" x14ac:dyDescent="0.25">
      <c r="A86" s="32" t="s">
        <v>296</v>
      </c>
      <c r="B86" s="5" t="s">
        <v>295</v>
      </c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5"/>
      <c r="R86" s="5"/>
      <c r="S86" s="5"/>
      <c r="T86" s="5"/>
      <c r="U86" s="5"/>
      <c r="V86" s="5"/>
      <c r="W86" s="5"/>
      <c r="X86" s="5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>
        <v>37</v>
      </c>
      <c r="AS86" s="11"/>
      <c r="AT86" s="11"/>
      <c r="AU86" s="3">
        <v>204</v>
      </c>
      <c r="AV86" s="11">
        <v>466</v>
      </c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>
        <v>184</v>
      </c>
      <c r="BM86" s="11">
        <v>85</v>
      </c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>
        <v>8676</v>
      </c>
      <c r="CI86" s="11">
        <v>3690</v>
      </c>
      <c r="CJ86" s="3">
        <v>4140</v>
      </c>
      <c r="CK86" s="3">
        <f t="shared" si="3"/>
        <v>976</v>
      </c>
      <c r="CL86" s="3">
        <f t="shared" si="4"/>
        <v>17482</v>
      </c>
    </row>
    <row r="87" spans="1:98" s="6" customFormat="1" hidden="1" x14ac:dyDescent="0.25">
      <c r="A87" s="35" t="s">
        <v>451</v>
      </c>
      <c r="B87" s="4" t="s">
        <v>452</v>
      </c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>
        <v>4025</v>
      </c>
      <c r="CJ87" s="3">
        <v>180</v>
      </c>
      <c r="CK87" s="3">
        <f t="shared" si="3"/>
        <v>0</v>
      </c>
      <c r="CL87" s="3">
        <f t="shared" si="4"/>
        <v>4205</v>
      </c>
    </row>
    <row r="88" spans="1:98" s="6" customFormat="1" x14ac:dyDescent="0.25">
      <c r="A88" s="34" t="s">
        <v>294</v>
      </c>
      <c r="B88" s="4" t="s">
        <v>293</v>
      </c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4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>
        <v>539</v>
      </c>
      <c r="CJ88" s="3">
        <v>0</v>
      </c>
      <c r="CK88" s="3">
        <f t="shared" si="3"/>
        <v>0</v>
      </c>
      <c r="CL88" s="3">
        <f t="shared" si="4"/>
        <v>539</v>
      </c>
    </row>
    <row r="89" spans="1:98" s="6" customFormat="1" x14ac:dyDescent="0.25">
      <c r="A89" s="34" t="s">
        <v>290</v>
      </c>
      <c r="B89" s="4" t="s">
        <v>289</v>
      </c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>
        <v>219</v>
      </c>
      <c r="CH89" s="3">
        <v>164</v>
      </c>
      <c r="CI89" s="3"/>
      <c r="CJ89" s="3">
        <v>156</v>
      </c>
      <c r="CK89" s="3">
        <f t="shared" si="3"/>
        <v>0</v>
      </c>
      <c r="CL89" s="3">
        <f t="shared" si="4"/>
        <v>539</v>
      </c>
    </row>
    <row r="90" spans="1:98" s="6" customFormat="1" hidden="1" x14ac:dyDescent="0.25">
      <c r="A90" s="34" t="s">
        <v>328</v>
      </c>
      <c r="B90" s="4" t="s">
        <v>327</v>
      </c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>
        <v>271</v>
      </c>
      <c r="CK90" s="3">
        <f t="shared" si="3"/>
        <v>0</v>
      </c>
      <c r="CL90" s="3">
        <f t="shared" si="4"/>
        <v>271</v>
      </c>
    </row>
    <row r="91" spans="1:98" s="6" customFormat="1" x14ac:dyDescent="0.25">
      <c r="A91" s="32" t="s">
        <v>330</v>
      </c>
      <c r="B91" s="4" t="s">
        <v>329</v>
      </c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>
        <v>1954</v>
      </c>
      <c r="CI91" s="3">
        <v>126</v>
      </c>
      <c r="CJ91" s="3">
        <v>0</v>
      </c>
      <c r="CK91" s="3">
        <f t="shared" si="3"/>
        <v>0</v>
      </c>
      <c r="CL91" s="3">
        <f t="shared" si="4"/>
        <v>2080</v>
      </c>
    </row>
    <row r="92" spans="1:98" s="6" customFormat="1" hidden="1" x14ac:dyDescent="0.25">
      <c r="A92" s="35" t="s">
        <v>453</v>
      </c>
      <c r="B92" s="4" t="s">
        <v>331</v>
      </c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>
        <v>1758</v>
      </c>
      <c r="CJ92" s="3">
        <v>427</v>
      </c>
      <c r="CK92" s="3">
        <f t="shared" ref="CK92:CK95" si="5">SUM(N92:BZ92)</f>
        <v>0</v>
      </c>
      <c r="CL92" s="3">
        <f t="shared" si="4"/>
        <v>2185</v>
      </c>
    </row>
    <row r="93" spans="1:98" s="6" customFormat="1" hidden="1" x14ac:dyDescent="0.25">
      <c r="A93" s="115" t="s">
        <v>454</v>
      </c>
      <c r="B93" s="3" t="s">
        <v>455</v>
      </c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>
        <v>439</v>
      </c>
      <c r="CJ93" s="3">
        <v>405</v>
      </c>
      <c r="CK93" s="3">
        <f t="shared" si="5"/>
        <v>0</v>
      </c>
      <c r="CL93" s="3">
        <f t="shared" si="4"/>
        <v>844</v>
      </c>
    </row>
    <row r="94" spans="1:98" s="6" customFormat="1" hidden="1" x14ac:dyDescent="0.25">
      <c r="A94" s="31" t="s">
        <v>453</v>
      </c>
      <c r="B94" s="3" t="s">
        <v>331</v>
      </c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>
        <f t="shared" si="5"/>
        <v>0</v>
      </c>
      <c r="CL94" s="3"/>
    </row>
    <row r="95" spans="1:98" s="6" customFormat="1" hidden="1" x14ac:dyDescent="0.25">
      <c r="A95" s="28" t="s">
        <v>334</v>
      </c>
      <c r="B95" s="242" t="s">
        <v>333</v>
      </c>
      <c r="C95" s="242"/>
      <c r="D95" s="242"/>
      <c r="E95" s="242"/>
      <c r="F95" s="242"/>
      <c r="G95" s="242"/>
      <c r="H95" s="242"/>
      <c r="I95" s="242"/>
      <c r="J95" s="242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  <c r="AA95" s="242"/>
      <c r="AB95" s="242"/>
      <c r="AC95" s="242"/>
      <c r="AD95" s="242"/>
      <c r="AE95" s="242"/>
      <c r="AF95" s="242"/>
      <c r="AG95" s="242"/>
      <c r="AH95" s="242"/>
      <c r="AI95" s="242"/>
      <c r="AJ95" s="242"/>
      <c r="AK95" s="242"/>
      <c r="AL95" s="242"/>
      <c r="AM95" s="242"/>
      <c r="AN95" s="242"/>
      <c r="AO95" s="242"/>
      <c r="AP95" s="242"/>
      <c r="AQ95" s="242"/>
      <c r="AR95" s="242"/>
      <c r="AS95" s="242"/>
      <c r="AT95" s="242"/>
      <c r="AU95" s="242"/>
      <c r="AV95" s="242"/>
      <c r="AW95" s="242"/>
      <c r="AX95" s="242"/>
      <c r="AY95" s="242"/>
      <c r="AZ95" s="242"/>
      <c r="BA95" s="242"/>
      <c r="BB95" s="242"/>
      <c r="BC95" s="242"/>
      <c r="BD95" s="242"/>
      <c r="BE95" s="242"/>
      <c r="BF95" s="242"/>
      <c r="BG95" s="242"/>
      <c r="BH95" s="242"/>
      <c r="BI95" s="242"/>
      <c r="BJ95" s="242"/>
      <c r="BK95" s="242"/>
      <c r="BL95" s="242"/>
      <c r="BM95" s="242"/>
      <c r="BN95" s="242"/>
      <c r="BO95" s="242"/>
      <c r="BP95" s="242"/>
      <c r="BQ95" s="242"/>
      <c r="BR95" s="242"/>
      <c r="BS95" s="242"/>
      <c r="BT95" s="242"/>
      <c r="BU95" s="242"/>
      <c r="BV95" s="242"/>
      <c r="BW95" s="242"/>
      <c r="BX95" s="242"/>
      <c r="BY95" s="242"/>
      <c r="BZ95" s="242"/>
      <c r="CA95" s="242"/>
      <c r="CB95" s="242"/>
      <c r="CC95" s="242"/>
      <c r="CD95" s="242"/>
      <c r="CE95" s="242"/>
      <c r="CF95" s="242"/>
      <c r="CG95" s="242"/>
      <c r="CH95" s="242"/>
      <c r="CI95" s="242"/>
      <c r="CJ95" s="242"/>
      <c r="CK95" s="242">
        <f t="shared" si="5"/>
        <v>0</v>
      </c>
      <c r="CL95" s="242"/>
    </row>
    <row r="96" spans="1:98" s="6" customFormat="1" x14ac:dyDescent="0.25">
      <c r="A96" s="297" t="s">
        <v>456</v>
      </c>
      <c r="B96" s="242" t="s">
        <v>457</v>
      </c>
      <c r="C96" s="242"/>
      <c r="D96" s="242"/>
      <c r="E96" s="242"/>
      <c r="F96" s="242"/>
      <c r="G96" s="242"/>
      <c r="H96" s="242"/>
      <c r="I96" s="242"/>
      <c r="J96" s="242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  <c r="AA96" s="242"/>
      <c r="AB96" s="242"/>
      <c r="AC96" s="242"/>
      <c r="AD96" s="242"/>
      <c r="AE96" s="242"/>
      <c r="AF96" s="242"/>
      <c r="AG96" s="242"/>
      <c r="AH96" s="242"/>
      <c r="AI96" s="242"/>
      <c r="AJ96" s="242"/>
      <c r="AK96" s="242"/>
      <c r="AL96" s="242"/>
      <c r="AM96" s="242"/>
      <c r="AN96" s="242"/>
      <c r="AO96" s="242"/>
      <c r="AP96" s="242"/>
      <c r="AQ96" s="242"/>
      <c r="AR96" s="242"/>
      <c r="AS96" s="242"/>
      <c r="AT96" s="242"/>
      <c r="AU96" s="242"/>
      <c r="AV96" s="242"/>
      <c r="AW96" s="242"/>
      <c r="AX96" s="242"/>
      <c r="AY96" s="242"/>
      <c r="AZ96" s="242"/>
      <c r="BA96" s="242"/>
      <c r="BB96" s="242"/>
      <c r="BC96" s="242"/>
      <c r="BD96" s="242"/>
      <c r="BE96" s="242"/>
      <c r="BF96" s="242"/>
      <c r="BG96" s="242"/>
      <c r="BH96" s="242"/>
      <c r="BI96" s="242"/>
      <c r="BJ96" s="242"/>
      <c r="BK96" s="242"/>
      <c r="BL96" s="242"/>
      <c r="BM96" s="242"/>
      <c r="BN96" s="242"/>
      <c r="BO96" s="242"/>
      <c r="BP96" s="242"/>
      <c r="BQ96" s="242"/>
      <c r="BR96" s="242"/>
      <c r="BS96" s="242"/>
      <c r="BT96" s="242"/>
      <c r="BU96" s="242"/>
      <c r="BV96" s="242"/>
      <c r="BW96" s="242"/>
      <c r="BX96" s="242"/>
      <c r="BY96" s="242"/>
      <c r="BZ96" s="242"/>
      <c r="CA96" s="242"/>
      <c r="CB96" s="242"/>
      <c r="CC96" s="242"/>
      <c r="CD96" s="242"/>
      <c r="CE96" s="242"/>
      <c r="CF96" s="242"/>
      <c r="CG96" s="242"/>
      <c r="CH96" s="242"/>
      <c r="CI96" s="242"/>
      <c r="CJ96" s="242"/>
      <c r="CK96" s="242"/>
      <c r="CL96" s="242"/>
    </row>
    <row r="97" spans="1:98" s="6" customFormat="1" x14ac:dyDescent="0.25">
      <c r="A97" s="4" t="s">
        <v>458</v>
      </c>
      <c r="B97" s="3"/>
      <c r="C97" s="3">
        <f t="shared" ref="C97:AH97" si="6">SUM(C3:C93)</f>
        <v>0</v>
      </c>
      <c r="D97" s="3">
        <f t="shared" si="6"/>
        <v>0</v>
      </c>
      <c r="E97" s="3">
        <f t="shared" si="6"/>
        <v>0</v>
      </c>
      <c r="F97" s="3">
        <f t="shared" si="6"/>
        <v>0</v>
      </c>
      <c r="G97" s="3">
        <f t="shared" si="6"/>
        <v>0</v>
      </c>
      <c r="H97" s="3">
        <f t="shared" si="6"/>
        <v>0</v>
      </c>
      <c r="I97" s="3">
        <f t="shared" si="6"/>
        <v>0</v>
      </c>
      <c r="J97" s="3">
        <f t="shared" si="6"/>
        <v>0</v>
      </c>
      <c r="K97" s="3">
        <f t="shared" si="6"/>
        <v>0</v>
      </c>
      <c r="L97" s="3">
        <f t="shared" si="6"/>
        <v>0</v>
      </c>
      <c r="M97" s="3">
        <f t="shared" si="6"/>
        <v>0</v>
      </c>
      <c r="N97" s="3">
        <f t="shared" si="6"/>
        <v>283</v>
      </c>
      <c r="O97" s="3">
        <f t="shared" si="6"/>
        <v>729</v>
      </c>
      <c r="P97" s="3">
        <f t="shared" si="6"/>
        <v>474</v>
      </c>
      <c r="Q97" s="3">
        <f t="shared" si="6"/>
        <v>639</v>
      </c>
      <c r="R97" s="3">
        <f t="shared" si="6"/>
        <v>428</v>
      </c>
      <c r="S97" s="3">
        <f t="shared" si="6"/>
        <v>275</v>
      </c>
      <c r="T97" s="3">
        <f t="shared" si="6"/>
        <v>300</v>
      </c>
      <c r="U97" s="3">
        <f t="shared" si="6"/>
        <v>465</v>
      </c>
      <c r="V97" s="3">
        <f t="shared" si="6"/>
        <v>2375</v>
      </c>
      <c r="W97" s="3">
        <f t="shared" si="6"/>
        <v>93</v>
      </c>
      <c r="X97" s="3">
        <f t="shared" si="6"/>
        <v>1970</v>
      </c>
      <c r="Y97" s="3">
        <f t="shared" si="6"/>
        <v>3484</v>
      </c>
      <c r="Z97" s="3">
        <f t="shared" si="6"/>
        <v>995</v>
      </c>
      <c r="AA97" s="3">
        <f t="shared" si="6"/>
        <v>828</v>
      </c>
      <c r="AB97" s="3">
        <f t="shared" si="6"/>
        <v>2088</v>
      </c>
      <c r="AC97" s="3">
        <f t="shared" si="6"/>
        <v>1641</v>
      </c>
      <c r="AD97" s="3">
        <f t="shared" si="6"/>
        <v>534</v>
      </c>
      <c r="AE97" s="3">
        <f t="shared" si="6"/>
        <v>683</v>
      </c>
      <c r="AF97" s="3">
        <f t="shared" si="6"/>
        <v>260</v>
      </c>
      <c r="AG97" s="3">
        <f t="shared" si="6"/>
        <v>775</v>
      </c>
      <c r="AH97" s="3">
        <f t="shared" si="6"/>
        <v>2457</v>
      </c>
      <c r="AI97" s="3">
        <f t="shared" ref="AI97:BN97" si="7">SUM(AI3:AI93)</f>
        <v>1245</v>
      </c>
      <c r="AJ97" s="3">
        <f t="shared" si="7"/>
        <v>1373</v>
      </c>
      <c r="AK97" s="3">
        <f t="shared" si="7"/>
        <v>247</v>
      </c>
      <c r="AL97" s="3">
        <f t="shared" si="7"/>
        <v>1708</v>
      </c>
      <c r="AM97" s="3">
        <f t="shared" si="7"/>
        <v>543</v>
      </c>
      <c r="AN97" s="3">
        <f t="shared" si="7"/>
        <v>3054</v>
      </c>
      <c r="AO97" s="3">
        <f t="shared" si="7"/>
        <v>776</v>
      </c>
      <c r="AP97" s="3">
        <f t="shared" si="7"/>
        <v>18839</v>
      </c>
      <c r="AQ97" s="3">
        <f t="shared" si="7"/>
        <v>459</v>
      </c>
      <c r="AR97" s="3">
        <f t="shared" si="7"/>
        <v>113</v>
      </c>
      <c r="AS97" s="3">
        <f t="shared" si="7"/>
        <v>1164</v>
      </c>
      <c r="AT97" s="3">
        <f t="shared" si="7"/>
        <v>720</v>
      </c>
      <c r="AU97" s="3">
        <f t="shared" si="7"/>
        <v>2583</v>
      </c>
      <c r="AV97" s="3">
        <f t="shared" si="7"/>
        <v>1864</v>
      </c>
      <c r="AW97" s="3">
        <f t="shared" si="7"/>
        <v>202</v>
      </c>
      <c r="AX97" s="3">
        <f t="shared" si="7"/>
        <v>1808</v>
      </c>
      <c r="AY97" s="3">
        <f t="shared" si="7"/>
        <v>496</v>
      </c>
      <c r="AZ97" s="3">
        <f t="shared" si="7"/>
        <v>342</v>
      </c>
      <c r="BA97" s="3">
        <f t="shared" si="7"/>
        <v>294</v>
      </c>
      <c r="BB97" s="3">
        <f t="shared" si="7"/>
        <v>1788</v>
      </c>
      <c r="BC97" s="3">
        <f t="shared" si="7"/>
        <v>1880</v>
      </c>
      <c r="BD97" s="3">
        <f t="shared" si="7"/>
        <v>984</v>
      </c>
      <c r="BE97" s="3">
        <f t="shared" si="7"/>
        <v>640</v>
      </c>
      <c r="BF97" s="3">
        <f t="shared" si="7"/>
        <v>450</v>
      </c>
      <c r="BG97" s="3">
        <f t="shared" si="7"/>
        <v>505</v>
      </c>
      <c r="BH97" s="3">
        <f t="shared" si="7"/>
        <v>1788</v>
      </c>
      <c r="BI97" s="3">
        <f t="shared" si="7"/>
        <v>4424</v>
      </c>
      <c r="BJ97" s="3">
        <f t="shared" si="7"/>
        <v>1131</v>
      </c>
      <c r="BK97" s="3">
        <f t="shared" si="7"/>
        <v>1849</v>
      </c>
      <c r="BL97" s="3">
        <f t="shared" si="7"/>
        <v>1104</v>
      </c>
      <c r="BM97" s="3">
        <f t="shared" si="7"/>
        <v>808</v>
      </c>
      <c r="BN97" s="3">
        <f t="shared" si="7"/>
        <v>37</v>
      </c>
      <c r="BO97" s="3">
        <f t="shared" ref="BO97:CL97" si="8">SUM(BO3:BO93)</f>
        <v>0</v>
      </c>
      <c r="BP97" s="3">
        <f t="shared" si="8"/>
        <v>0</v>
      </c>
      <c r="BQ97" s="3">
        <f t="shared" si="8"/>
        <v>0</v>
      </c>
      <c r="BR97" s="3">
        <f t="shared" si="8"/>
        <v>0</v>
      </c>
      <c r="BS97" s="3">
        <f t="shared" si="8"/>
        <v>0</v>
      </c>
      <c r="BT97" s="3">
        <f t="shared" si="8"/>
        <v>0</v>
      </c>
      <c r="BU97" s="3">
        <f t="shared" si="8"/>
        <v>0</v>
      </c>
      <c r="BV97" s="3">
        <f t="shared" si="8"/>
        <v>0</v>
      </c>
      <c r="BW97" s="3">
        <f t="shared" si="8"/>
        <v>0</v>
      </c>
      <c r="BX97" s="3">
        <f t="shared" si="8"/>
        <v>0</v>
      </c>
      <c r="BY97" s="3">
        <f t="shared" si="8"/>
        <v>0</v>
      </c>
      <c r="BZ97" s="3">
        <f t="shared" si="8"/>
        <v>0</v>
      </c>
      <c r="CA97" s="3">
        <f t="shared" si="8"/>
        <v>10780</v>
      </c>
      <c r="CB97" s="3">
        <f t="shared" si="8"/>
        <v>21207</v>
      </c>
      <c r="CC97" s="3">
        <f t="shared" si="8"/>
        <v>6625</v>
      </c>
      <c r="CD97" s="3">
        <f t="shared" si="8"/>
        <v>16321</v>
      </c>
      <c r="CE97" s="3">
        <f t="shared" si="8"/>
        <v>49327</v>
      </c>
      <c r="CF97" s="3">
        <f t="shared" si="8"/>
        <v>63106</v>
      </c>
      <c r="CG97" s="3">
        <f t="shared" si="8"/>
        <v>81586</v>
      </c>
      <c r="CH97" s="3">
        <f t="shared" si="8"/>
        <v>115302</v>
      </c>
      <c r="CI97" s="3">
        <f t="shared" si="8"/>
        <v>119373</v>
      </c>
      <c r="CJ97" s="3">
        <f t="shared" si="8"/>
        <v>169384</v>
      </c>
      <c r="CK97" s="3">
        <f t="shared" si="8"/>
        <v>78749</v>
      </c>
      <c r="CL97" s="3">
        <f t="shared" si="8"/>
        <v>730937</v>
      </c>
    </row>
    <row r="98" spans="1:98" x14ac:dyDescent="0.25"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98" x14ac:dyDescent="0.25">
      <c r="T99" s="6"/>
    </row>
    <row r="100" spans="1:98" x14ac:dyDescent="0.25">
      <c r="CS100" s="37"/>
      <c r="CT100" s="37"/>
    </row>
  </sheetData>
  <sheetProtection selectLockedCells="1" selectUnlockedCells="1"/>
  <autoFilter ref="B1:B100" xr:uid="{33224E7A-8DE9-4DB1-BB4D-910B425B96C9}"/>
  <mergeCells count="3">
    <mergeCell ref="C1:K1"/>
    <mergeCell ref="L1:M1"/>
    <mergeCell ref="CA1:CI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7AEFD-CE29-4332-A52A-CC4A8D138BC4}">
  <dimension ref="A1:J52"/>
  <sheetViews>
    <sheetView topLeftCell="A30" zoomScale="126" zoomScaleNormal="126" workbookViewId="0">
      <selection activeCell="A30" sqref="A30"/>
    </sheetView>
  </sheetViews>
  <sheetFormatPr defaultRowHeight="15" x14ac:dyDescent="0.25"/>
  <cols>
    <col min="1" max="1" width="18.140625" customWidth="1"/>
    <col min="2" max="2" width="18.85546875" customWidth="1"/>
    <col min="3" max="3" width="35.5703125" customWidth="1"/>
    <col min="4" max="4" width="12.7109375" customWidth="1"/>
    <col min="5" max="5" width="16.42578125" bestFit="1" customWidth="1"/>
    <col min="6" max="6" width="13.140625" bestFit="1" customWidth="1"/>
    <col min="7" max="7" width="13.42578125" bestFit="1" customWidth="1"/>
    <col min="8" max="8" width="28.7109375" bestFit="1" customWidth="1"/>
  </cols>
  <sheetData>
    <row r="1" spans="1:8" ht="30" x14ac:dyDescent="0.25">
      <c r="A1" s="192" t="s">
        <v>459</v>
      </c>
      <c r="B1" s="192" t="s">
        <v>460</v>
      </c>
      <c r="C1" s="192" t="s">
        <v>461</v>
      </c>
      <c r="D1" s="193" t="s">
        <v>462</v>
      </c>
      <c r="E1" s="193" t="s">
        <v>463</v>
      </c>
      <c r="F1" s="193" t="s">
        <v>464</v>
      </c>
      <c r="G1" s="193" t="s">
        <v>465</v>
      </c>
      <c r="H1" s="193" t="s">
        <v>466</v>
      </c>
    </row>
    <row r="2" spans="1:8" x14ac:dyDescent="0.25">
      <c r="A2" s="194" t="s">
        <v>467</v>
      </c>
      <c r="B2" s="194" t="s">
        <v>468</v>
      </c>
      <c r="C2" s="195" t="s">
        <v>469</v>
      </c>
      <c r="D2" s="196">
        <v>45292</v>
      </c>
      <c r="E2" s="193">
        <v>4</v>
      </c>
      <c r="F2" s="193">
        <v>1132</v>
      </c>
      <c r="G2" s="197" t="s">
        <v>470</v>
      </c>
      <c r="H2" s="198"/>
    </row>
    <row r="3" spans="1:8" x14ac:dyDescent="0.25">
      <c r="A3" s="194" t="s">
        <v>471</v>
      </c>
      <c r="B3" s="194" t="s">
        <v>467</v>
      </c>
      <c r="C3" s="194" t="s">
        <v>472</v>
      </c>
      <c r="D3" s="196">
        <v>45304</v>
      </c>
      <c r="E3" s="193">
        <v>2</v>
      </c>
      <c r="F3" s="193">
        <v>712</v>
      </c>
      <c r="G3" s="197" t="s">
        <v>470</v>
      </c>
      <c r="H3" s="199"/>
    </row>
    <row r="4" spans="1:8" x14ac:dyDescent="0.25">
      <c r="A4" s="192" t="s">
        <v>473</v>
      </c>
      <c r="B4" s="192" t="s">
        <v>467</v>
      </c>
      <c r="C4" s="192" t="s">
        <v>474</v>
      </c>
      <c r="D4" s="196">
        <v>45309</v>
      </c>
      <c r="E4" s="193">
        <v>5</v>
      </c>
      <c r="F4" s="193">
        <v>1074</v>
      </c>
      <c r="G4" s="193" t="s">
        <v>470</v>
      </c>
      <c r="H4" s="198"/>
    </row>
    <row r="5" spans="1:8" x14ac:dyDescent="0.25">
      <c r="A5" s="192" t="s">
        <v>475</v>
      </c>
      <c r="B5" s="192" t="s">
        <v>476</v>
      </c>
      <c r="C5" s="192" t="s">
        <v>477</v>
      </c>
      <c r="D5" s="196">
        <v>45364</v>
      </c>
      <c r="E5" s="193">
        <v>3</v>
      </c>
      <c r="F5" s="193">
        <v>430</v>
      </c>
      <c r="G5" s="193" t="s">
        <v>470</v>
      </c>
      <c r="H5" s="198"/>
    </row>
    <row r="6" spans="1:8" x14ac:dyDescent="0.25">
      <c r="A6" s="194" t="s">
        <v>478</v>
      </c>
      <c r="B6" s="194" t="s">
        <v>479</v>
      </c>
      <c r="C6" s="194" t="s">
        <v>480</v>
      </c>
      <c r="D6" s="196">
        <v>45369</v>
      </c>
      <c r="E6" s="193">
        <v>3</v>
      </c>
      <c r="F6" s="193">
        <v>220</v>
      </c>
      <c r="G6" s="197" t="s">
        <v>470</v>
      </c>
      <c r="H6" s="198"/>
    </row>
    <row r="7" spans="1:8" x14ac:dyDescent="0.25">
      <c r="A7" s="194" t="s">
        <v>471</v>
      </c>
      <c r="B7" s="194" t="s">
        <v>481</v>
      </c>
      <c r="C7" s="200" t="s">
        <v>482</v>
      </c>
      <c r="D7" s="196">
        <v>45374</v>
      </c>
      <c r="E7" s="193">
        <v>1</v>
      </c>
      <c r="F7" s="193">
        <v>300</v>
      </c>
      <c r="G7" s="197" t="s">
        <v>470</v>
      </c>
      <c r="H7" s="198" t="s">
        <v>483</v>
      </c>
    </row>
    <row r="8" spans="1:8" x14ac:dyDescent="0.25">
      <c r="A8" s="192" t="s">
        <v>484</v>
      </c>
      <c r="B8" s="192" t="s">
        <v>485</v>
      </c>
      <c r="C8" s="192" t="s">
        <v>486</v>
      </c>
      <c r="D8" s="196">
        <v>45375</v>
      </c>
      <c r="E8" s="193">
        <v>11</v>
      </c>
      <c r="F8" s="193">
        <v>323</v>
      </c>
      <c r="G8" s="197" t="s">
        <v>470</v>
      </c>
      <c r="H8" s="198"/>
    </row>
    <row r="9" spans="1:8" x14ac:dyDescent="0.25">
      <c r="A9" s="192" t="s">
        <v>467</v>
      </c>
      <c r="B9" s="194" t="s">
        <v>484</v>
      </c>
      <c r="C9" s="194" t="s">
        <v>487</v>
      </c>
      <c r="D9" s="196">
        <v>45388</v>
      </c>
      <c r="E9" s="193">
        <v>3</v>
      </c>
      <c r="F9" s="193">
        <v>858</v>
      </c>
      <c r="G9" s="197" t="s">
        <v>470</v>
      </c>
      <c r="H9" s="198"/>
    </row>
    <row r="10" spans="1:8" x14ac:dyDescent="0.25">
      <c r="A10" s="194" t="s">
        <v>471</v>
      </c>
      <c r="B10" s="194" t="s">
        <v>488</v>
      </c>
      <c r="C10" s="194" t="s">
        <v>489</v>
      </c>
      <c r="D10" s="196">
        <v>45388</v>
      </c>
      <c r="E10" s="193">
        <v>3</v>
      </c>
      <c r="F10" s="193">
        <v>843</v>
      </c>
      <c r="G10" s="197" t="s">
        <v>470</v>
      </c>
      <c r="H10" s="198"/>
    </row>
    <row r="11" spans="1:8" x14ac:dyDescent="0.25">
      <c r="A11" s="192" t="s">
        <v>490</v>
      </c>
      <c r="B11" s="192" t="s">
        <v>491</v>
      </c>
      <c r="C11" s="192" t="s">
        <v>492</v>
      </c>
      <c r="D11" s="196">
        <v>45390</v>
      </c>
      <c r="E11" s="193">
        <v>5</v>
      </c>
      <c r="F11" s="193">
        <v>1545</v>
      </c>
      <c r="G11" s="193" t="s">
        <v>470</v>
      </c>
      <c r="H11" s="198"/>
    </row>
    <row r="12" spans="1:8" x14ac:dyDescent="0.25">
      <c r="A12" s="194" t="s">
        <v>467</v>
      </c>
      <c r="B12" s="194" t="s">
        <v>493</v>
      </c>
      <c r="C12" s="194" t="s">
        <v>494</v>
      </c>
      <c r="D12" s="196">
        <v>45389</v>
      </c>
      <c r="E12" s="193">
        <v>1</v>
      </c>
      <c r="F12" s="193">
        <v>84</v>
      </c>
      <c r="G12" s="197" t="s">
        <v>495</v>
      </c>
      <c r="H12" s="198" t="s">
        <v>496</v>
      </c>
    </row>
    <row r="13" spans="1:8" x14ac:dyDescent="0.25">
      <c r="A13" s="194" t="s">
        <v>484</v>
      </c>
      <c r="B13" s="194" t="s">
        <v>467</v>
      </c>
      <c r="C13" s="194" t="s">
        <v>497</v>
      </c>
      <c r="D13" s="196">
        <v>45395</v>
      </c>
      <c r="E13" s="193">
        <v>11</v>
      </c>
      <c r="F13" s="193">
        <v>3429</v>
      </c>
      <c r="G13" s="197" t="s">
        <v>495</v>
      </c>
      <c r="H13" s="198" t="s">
        <v>498</v>
      </c>
    </row>
    <row r="14" spans="1:8" x14ac:dyDescent="0.25">
      <c r="A14" s="192" t="s">
        <v>499</v>
      </c>
      <c r="B14" s="192" t="s">
        <v>500</v>
      </c>
      <c r="C14" s="192" t="s">
        <v>501</v>
      </c>
      <c r="D14" s="196">
        <v>45395</v>
      </c>
      <c r="E14" s="193">
        <v>19</v>
      </c>
      <c r="F14" s="193">
        <v>3602</v>
      </c>
      <c r="G14" s="197" t="s">
        <v>470</v>
      </c>
      <c r="H14" s="198" t="s">
        <v>502</v>
      </c>
    </row>
    <row r="15" spans="1:8" ht="30" x14ac:dyDescent="0.25">
      <c r="A15" s="194" t="s">
        <v>471</v>
      </c>
      <c r="B15" s="194" t="s">
        <v>467</v>
      </c>
      <c r="C15" s="194" t="s">
        <v>503</v>
      </c>
      <c r="D15" s="196">
        <v>45402</v>
      </c>
      <c r="E15" s="193">
        <v>4</v>
      </c>
      <c r="F15" s="193">
        <v>858</v>
      </c>
      <c r="G15" s="197" t="s">
        <v>470</v>
      </c>
      <c r="H15" s="198" t="s">
        <v>504</v>
      </c>
    </row>
    <row r="16" spans="1:8" x14ac:dyDescent="0.25">
      <c r="A16" s="194" t="s">
        <v>471</v>
      </c>
      <c r="B16" s="194" t="s">
        <v>505</v>
      </c>
      <c r="C16" s="194" t="s">
        <v>506</v>
      </c>
      <c r="D16" s="196">
        <v>45402</v>
      </c>
      <c r="E16" s="193">
        <v>5</v>
      </c>
      <c r="F16" s="193">
        <v>3200</v>
      </c>
      <c r="G16" s="197" t="s">
        <v>495</v>
      </c>
      <c r="H16" s="198" t="s">
        <v>507</v>
      </c>
    </row>
    <row r="17" spans="1:10" x14ac:dyDescent="0.25">
      <c r="A17" s="194" t="s">
        <v>508</v>
      </c>
      <c r="B17" s="194" t="s">
        <v>509</v>
      </c>
      <c r="C17" s="194" t="s">
        <v>510</v>
      </c>
      <c r="D17" s="196" t="s">
        <v>511</v>
      </c>
      <c r="E17" s="193">
        <v>8</v>
      </c>
      <c r="F17" s="193">
        <v>1632</v>
      </c>
      <c r="G17" s="197" t="s">
        <v>470</v>
      </c>
      <c r="H17" s="198" t="s">
        <v>512</v>
      </c>
    </row>
    <row r="18" spans="1:10" x14ac:dyDescent="0.25">
      <c r="A18" s="194" t="s">
        <v>471</v>
      </c>
      <c r="B18" s="194" t="s">
        <v>467</v>
      </c>
      <c r="C18" s="194" t="s">
        <v>513</v>
      </c>
      <c r="D18" s="196">
        <v>45401</v>
      </c>
      <c r="E18" s="193">
        <v>6</v>
      </c>
      <c r="F18" s="193">
        <v>1320</v>
      </c>
      <c r="G18" s="197" t="s">
        <v>470</v>
      </c>
      <c r="H18" s="198" t="s">
        <v>514</v>
      </c>
    </row>
    <row r="19" spans="1:10" x14ac:dyDescent="0.25">
      <c r="A19" s="194" t="s">
        <v>478</v>
      </c>
      <c r="B19" s="194" t="s">
        <v>515</v>
      </c>
      <c r="C19" s="194" t="s">
        <v>516</v>
      </c>
      <c r="D19" s="196">
        <v>45409</v>
      </c>
      <c r="E19" s="193">
        <v>5</v>
      </c>
      <c r="F19" s="193">
        <v>1741</v>
      </c>
      <c r="G19" s="193" t="s">
        <v>470</v>
      </c>
      <c r="H19" s="198" t="s">
        <v>517</v>
      </c>
    </row>
    <row r="20" spans="1:10" x14ac:dyDescent="0.25">
      <c r="A20" s="192" t="s">
        <v>471</v>
      </c>
      <c r="B20" s="192" t="s">
        <v>467</v>
      </c>
      <c r="C20" s="192" t="s">
        <v>518</v>
      </c>
      <c r="D20" s="196">
        <v>45410</v>
      </c>
      <c r="E20" s="193">
        <v>3</v>
      </c>
      <c r="F20" s="193">
        <v>564</v>
      </c>
      <c r="G20" s="197" t="s">
        <v>470</v>
      </c>
      <c r="H20" s="198" t="s">
        <v>519</v>
      </c>
      <c r="J20" s="201"/>
    </row>
    <row r="21" spans="1:10" x14ac:dyDescent="0.25">
      <c r="A21" s="192" t="s">
        <v>471</v>
      </c>
      <c r="B21" s="192" t="s">
        <v>520</v>
      </c>
      <c r="C21" s="194" t="s">
        <v>521</v>
      </c>
      <c r="D21" s="196">
        <v>45416</v>
      </c>
      <c r="E21" s="193">
        <v>2</v>
      </c>
      <c r="F21" s="193">
        <v>430</v>
      </c>
      <c r="G21" s="197" t="s">
        <v>470</v>
      </c>
      <c r="H21" s="198" t="s">
        <v>522</v>
      </c>
    </row>
    <row r="22" spans="1:10" x14ac:dyDescent="0.25">
      <c r="A22" s="194" t="s">
        <v>478</v>
      </c>
      <c r="B22" s="194" t="s">
        <v>523</v>
      </c>
      <c r="C22" s="194" t="s">
        <v>524</v>
      </c>
      <c r="D22" s="196">
        <v>45423</v>
      </c>
      <c r="E22" s="193">
        <v>10</v>
      </c>
      <c r="F22" s="193">
        <v>2457</v>
      </c>
      <c r="G22" s="197" t="s">
        <v>470</v>
      </c>
      <c r="H22" s="198" t="s">
        <v>525</v>
      </c>
    </row>
    <row r="23" spans="1:10" x14ac:dyDescent="0.25">
      <c r="A23" s="194" t="s">
        <v>471</v>
      </c>
      <c r="B23" s="192" t="s">
        <v>499</v>
      </c>
      <c r="C23" s="194" t="s">
        <v>526</v>
      </c>
      <c r="D23" s="196">
        <v>45430</v>
      </c>
      <c r="E23" s="193">
        <v>5</v>
      </c>
      <c r="F23" s="193">
        <v>645</v>
      </c>
      <c r="G23" s="197" t="s">
        <v>470</v>
      </c>
      <c r="H23" s="198" t="s">
        <v>525</v>
      </c>
    </row>
    <row r="24" spans="1:10" x14ac:dyDescent="0.25">
      <c r="A24" s="194" t="s">
        <v>471</v>
      </c>
      <c r="B24" s="194" t="s">
        <v>527</v>
      </c>
      <c r="C24" s="194" t="s">
        <v>528</v>
      </c>
      <c r="D24" s="196">
        <v>45437</v>
      </c>
      <c r="E24" s="193">
        <v>4</v>
      </c>
      <c r="F24" s="193">
        <v>1210</v>
      </c>
      <c r="G24" s="197" t="s">
        <v>470</v>
      </c>
      <c r="H24" s="202" t="s">
        <v>525</v>
      </c>
    </row>
    <row r="25" spans="1:10" x14ac:dyDescent="0.25">
      <c r="A25" s="192" t="s">
        <v>484</v>
      </c>
      <c r="B25" s="192" t="s">
        <v>529</v>
      </c>
      <c r="C25" s="192" t="s">
        <v>530</v>
      </c>
      <c r="D25" s="196" t="s">
        <v>531</v>
      </c>
      <c r="E25" s="193">
        <v>1</v>
      </c>
      <c r="F25" s="203">
        <v>247</v>
      </c>
      <c r="G25" s="197" t="s">
        <v>470</v>
      </c>
      <c r="H25" s="202" t="s">
        <v>512</v>
      </c>
    </row>
    <row r="26" spans="1:10" ht="14.25" customHeight="1" x14ac:dyDescent="0.25">
      <c r="A26" s="194" t="s">
        <v>515</v>
      </c>
      <c r="B26" s="194" t="s">
        <v>484</v>
      </c>
      <c r="C26" s="194" t="s">
        <v>532</v>
      </c>
      <c r="D26" s="196">
        <v>45445</v>
      </c>
      <c r="E26" s="193">
        <v>6</v>
      </c>
      <c r="F26" s="193">
        <v>649</v>
      </c>
      <c r="G26" s="197" t="s">
        <v>470</v>
      </c>
      <c r="H26" s="202" t="s">
        <v>533</v>
      </c>
    </row>
    <row r="27" spans="1:10" x14ac:dyDescent="0.25">
      <c r="A27" s="194" t="s">
        <v>534</v>
      </c>
      <c r="B27" s="194" t="s">
        <v>478</v>
      </c>
      <c r="C27" s="194" t="s">
        <v>535</v>
      </c>
      <c r="D27" s="204">
        <v>45444</v>
      </c>
      <c r="E27" s="193">
        <v>11</v>
      </c>
      <c r="F27" s="193">
        <v>1426</v>
      </c>
      <c r="G27" s="197" t="s">
        <v>470</v>
      </c>
      <c r="H27" s="202" t="s">
        <v>533</v>
      </c>
    </row>
    <row r="28" spans="1:10" x14ac:dyDescent="0.25">
      <c r="A28" s="194" t="s">
        <v>484</v>
      </c>
      <c r="B28" s="194" t="s">
        <v>508</v>
      </c>
      <c r="C28" s="194" t="s">
        <v>536</v>
      </c>
      <c r="D28" s="196">
        <v>45451</v>
      </c>
      <c r="E28" s="193">
        <v>18</v>
      </c>
      <c r="F28" s="203">
        <v>3116</v>
      </c>
      <c r="G28" s="197" t="s">
        <v>470</v>
      </c>
      <c r="H28" s="202" t="s">
        <v>537</v>
      </c>
    </row>
    <row r="29" spans="1:10" x14ac:dyDescent="0.25">
      <c r="A29" s="194" t="s">
        <v>471</v>
      </c>
      <c r="B29" s="194" t="s">
        <v>499</v>
      </c>
      <c r="C29" s="194" t="s">
        <v>538</v>
      </c>
      <c r="D29" s="196">
        <v>45458</v>
      </c>
      <c r="E29" s="193">
        <v>3</v>
      </c>
      <c r="F29" s="203">
        <v>776</v>
      </c>
      <c r="G29" s="197" t="s">
        <v>470</v>
      </c>
      <c r="H29" s="202" t="s">
        <v>539</v>
      </c>
    </row>
    <row r="30" spans="1:10" x14ac:dyDescent="0.25">
      <c r="A30" s="192" t="s">
        <v>540</v>
      </c>
      <c r="B30" s="192" t="s">
        <v>467</v>
      </c>
      <c r="C30" s="192" t="s">
        <v>541</v>
      </c>
      <c r="D30" s="196">
        <v>45464</v>
      </c>
      <c r="E30" s="193">
        <v>7</v>
      </c>
      <c r="F30" s="193">
        <v>17853</v>
      </c>
      <c r="G30" s="193" t="s">
        <v>495</v>
      </c>
      <c r="H30" s="202" t="s">
        <v>542</v>
      </c>
    </row>
    <row r="31" spans="1:10" x14ac:dyDescent="0.25">
      <c r="A31" s="192" t="s">
        <v>508</v>
      </c>
      <c r="B31" s="192" t="s">
        <v>478</v>
      </c>
      <c r="C31" s="192" t="s">
        <v>543</v>
      </c>
      <c r="D31" s="196">
        <v>45480</v>
      </c>
      <c r="E31" s="193">
        <v>7</v>
      </c>
      <c r="F31" s="193">
        <v>459</v>
      </c>
      <c r="G31" s="197" t="s">
        <v>470</v>
      </c>
      <c r="H31" s="202" t="s">
        <v>544</v>
      </c>
    </row>
    <row r="32" spans="1:10" x14ac:dyDescent="0.25">
      <c r="A32" s="194" t="s">
        <v>471</v>
      </c>
      <c r="B32" s="194" t="s">
        <v>499</v>
      </c>
      <c r="C32" s="194" t="s">
        <v>545</v>
      </c>
      <c r="D32" s="196" t="s">
        <v>546</v>
      </c>
      <c r="E32" s="193">
        <v>4</v>
      </c>
      <c r="F32" s="193">
        <v>720</v>
      </c>
      <c r="G32" s="193" t="s">
        <v>495</v>
      </c>
      <c r="H32" s="192" t="s">
        <v>547</v>
      </c>
    </row>
    <row r="33" spans="1:8" x14ac:dyDescent="0.25">
      <c r="A33" s="194" t="s">
        <v>471</v>
      </c>
      <c r="B33" s="194" t="s">
        <v>478</v>
      </c>
      <c r="C33" s="194" t="s">
        <v>548</v>
      </c>
      <c r="D33" s="196" t="s">
        <v>546</v>
      </c>
      <c r="E33" s="193">
        <v>7</v>
      </c>
      <c r="F33" s="193">
        <v>1164</v>
      </c>
      <c r="G33" s="197" t="s">
        <v>470</v>
      </c>
      <c r="H33" s="192" t="s">
        <v>549</v>
      </c>
    </row>
    <row r="34" spans="1:8" x14ac:dyDescent="0.25">
      <c r="A34" s="192" t="s">
        <v>471</v>
      </c>
      <c r="B34" s="192" t="s">
        <v>499</v>
      </c>
      <c r="C34" s="192" t="s">
        <v>550</v>
      </c>
      <c r="D34" s="196" t="s">
        <v>551</v>
      </c>
      <c r="E34" s="193">
        <v>4</v>
      </c>
      <c r="F34" s="193">
        <v>1398</v>
      </c>
      <c r="G34" s="193" t="s">
        <v>470</v>
      </c>
      <c r="H34" s="202" t="s">
        <v>552</v>
      </c>
    </row>
    <row r="35" spans="1:8" x14ac:dyDescent="0.25">
      <c r="A35" s="192" t="s">
        <v>500</v>
      </c>
      <c r="B35" s="192" t="s">
        <v>553</v>
      </c>
      <c r="C35" s="192" t="s">
        <v>554</v>
      </c>
      <c r="D35" s="196" t="s">
        <v>551</v>
      </c>
      <c r="E35" s="193">
        <v>7</v>
      </c>
      <c r="F35" s="193">
        <v>2328</v>
      </c>
      <c r="G35" s="193" t="s">
        <v>470</v>
      </c>
      <c r="H35" s="202" t="s">
        <v>555</v>
      </c>
    </row>
    <row r="36" spans="1:8" x14ac:dyDescent="0.25">
      <c r="A36" s="192" t="s">
        <v>556</v>
      </c>
      <c r="B36" s="192" t="s">
        <v>499</v>
      </c>
      <c r="C36" s="192" t="s">
        <v>557</v>
      </c>
      <c r="D36" s="205" t="s">
        <v>551</v>
      </c>
      <c r="E36" s="193">
        <v>4</v>
      </c>
      <c r="F36" s="193">
        <v>1398</v>
      </c>
      <c r="G36" s="193" t="s">
        <v>470</v>
      </c>
      <c r="H36" s="202" t="s">
        <v>558</v>
      </c>
    </row>
    <row r="37" spans="1:8" x14ac:dyDescent="0.25">
      <c r="A37" s="194" t="s">
        <v>471</v>
      </c>
      <c r="B37" s="192" t="s">
        <v>559</v>
      </c>
      <c r="C37" s="192" t="s">
        <v>560</v>
      </c>
      <c r="D37" s="205" t="s">
        <v>561</v>
      </c>
      <c r="E37" s="193">
        <v>7</v>
      </c>
      <c r="F37" s="193">
        <v>2266</v>
      </c>
      <c r="G37" s="193" t="s">
        <v>495</v>
      </c>
      <c r="H37" s="202" t="s">
        <v>555</v>
      </c>
    </row>
    <row r="38" spans="1:8" x14ac:dyDescent="0.25">
      <c r="A38" s="192" t="s">
        <v>471</v>
      </c>
      <c r="B38" s="192" t="s">
        <v>488</v>
      </c>
      <c r="C38" s="192" t="s">
        <v>492</v>
      </c>
      <c r="D38" s="205" t="s">
        <v>562</v>
      </c>
      <c r="E38" s="193">
        <v>2</v>
      </c>
      <c r="F38" s="193">
        <v>296</v>
      </c>
      <c r="G38" s="193" t="s">
        <v>470</v>
      </c>
      <c r="H38" s="202" t="s">
        <v>558</v>
      </c>
    </row>
    <row r="39" spans="1:8" x14ac:dyDescent="0.25">
      <c r="A39" s="192" t="s">
        <v>467</v>
      </c>
      <c r="B39" s="192" t="s">
        <v>563</v>
      </c>
      <c r="C39" s="192" t="s">
        <v>564</v>
      </c>
      <c r="D39" s="205" t="s">
        <v>565</v>
      </c>
      <c r="E39" s="193">
        <v>2</v>
      </c>
      <c r="F39" s="193">
        <v>540</v>
      </c>
      <c r="G39" s="193" t="s">
        <v>470</v>
      </c>
      <c r="H39" s="202" t="s">
        <v>566</v>
      </c>
    </row>
    <row r="40" spans="1:8" x14ac:dyDescent="0.25">
      <c r="A40" s="194" t="s">
        <v>473</v>
      </c>
      <c r="B40" s="192" t="s">
        <v>467</v>
      </c>
      <c r="C40" s="192" t="s">
        <v>567</v>
      </c>
      <c r="D40" s="205" t="s">
        <v>568</v>
      </c>
      <c r="E40" s="193">
        <v>3</v>
      </c>
      <c r="F40" s="193">
        <v>342</v>
      </c>
      <c r="G40" s="193" t="s">
        <v>495</v>
      </c>
      <c r="H40" s="202" t="s">
        <v>569</v>
      </c>
    </row>
    <row r="41" spans="1:8" x14ac:dyDescent="0.25">
      <c r="A41" s="192" t="s">
        <v>500</v>
      </c>
      <c r="B41" s="192" t="s">
        <v>570</v>
      </c>
      <c r="C41" s="192" t="s">
        <v>571</v>
      </c>
      <c r="D41" s="205" t="s">
        <v>572</v>
      </c>
      <c r="E41" s="193">
        <v>5</v>
      </c>
      <c r="F41" s="193">
        <v>2356</v>
      </c>
      <c r="G41" s="193" t="s">
        <v>495</v>
      </c>
      <c r="H41" s="202" t="s">
        <v>573</v>
      </c>
    </row>
    <row r="42" spans="1:8" x14ac:dyDescent="0.25">
      <c r="A42" s="192" t="s">
        <v>574</v>
      </c>
      <c r="B42" s="192" t="s">
        <v>529</v>
      </c>
      <c r="C42" s="192" t="s">
        <v>575</v>
      </c>
      <c r="D42" s="205" t="s">
        <v>572</v>
      </c>
      <c r="E42" s="193">
        <v>2</v>
      </c>
      <c r="F42" s="193">
        <v>1840</v>
      </c>
      <c r="G42" s="197" t="s">
        <v>470</v>
      </c>
      <c r="H42" s="198" t="s">
        <v>576</v>
      </c>
    </row>
    <row r="43" spans="1:8" x14ac:dyDescent="0.25">
      <c r="A43" s="194" t="s">
        <v>577</v>
      </c>
      <c r="B43" s="194" t="s">
        <v>529</v>
      </c>
      <c r="C43" s="194" t="s">
        <v>578</v>
      </c>
      <c r="D43" s="205" t="s">
        <v>565</v>
      </c>
      <c r="E43" s="197">
        <v>2</v>
      </c>
      <c r="F43" s="193">
        <v>640</v>
      </c>
      <c r="G43" s="197" t="s">
        <v>470</v>
      </c>
      <c r="H43" s="198" t="s">
        <v>576</v>
      </c>
    </row>
    <row r="44" spans="1:8" x14ac:dyDescent="0.25">
      <c r="A44" s="194" t="s">
        <v>471</v>
      </c>
      <c r="B44" s="194" t="s">
        <v>500</v>
      </c>
      <c r="C44" s="194" t="s">
        <v>579</v>
      </c>
      <c r="D44" s="205" t="s">
        <v>580</v>
      </c>
      <c r="E44" s="193">
        <v>4</v>
      </c>
      <c r="F44" s="193">
        <v>600</v>
      </c>
      <c r="G44" s="197" t="s">
        <v>470</v>
      </c>
      <c r="H44" s="198" t="s">
        <v>581</v>
      </c>
    </row>
    <row r="45" spans="1:8" x14ac:dyDescent="0.25">
      <c r="A45" s="194" t="s">
        <v>582</v>
      </c>
      <c r="B45" s="194" t="s">
        <v>485</v>
      </c>
      <c r="C45" s="194" t="s">
        <v>583</v>
      </c>
      <c r="D45" s="205" t="s">
        <v>584</v>
      </c>
      <c r="E45" s="193">
        <v>4</v>
      </c>
      <c r="F45" s="193">
        <v>404</v>
      </c>
      <c r="G45" s="193" t="s">
        <v>470</v>
      </c>
      <c r="H45" s="198" t="s">
        <v>585</v>
      </c>
    </row>
    <row r="46" spans="1:8" x14ac:dyDescent="0.25">
      <c r="A46" s="192" t="s">
        <v>478</v>
      </c>
      <c r="B46" s="192" t="s">
        <v>467</v>
      </c>
      <c r="C46" s="192" t="s">
        <v>586</v>
      </c>
      <c r="D46" s="205" t="s">
        <v>587</v>
      </c>
      <c r="E46" s="193">
        <v>5</v>
      </c>
      <c r="F46" s="193">
        <v>1476</v>
      </c>
      <c r="G46" s="193" t="s">
        <v>470</v>
      </c>
      <c r="H46" s="198" t="s">
        <v>588</v>
      </c>
    </row>
    <row r="47" spans="1:8" x14ac:dyDescent="0.25">
      <c r="A47" s="192" t="s">
        <v>589</v>
      </c>
      <c r="B47" s="192" t="s">
        <v>467</v>
      </c>
      <c r="C47" s="192" t="s">
        <v>590</v>
      </c>
      <c r="D47" s="205" t="s">
        <v>591</v>
      </c>
      <c r="E47" s="193">
        <v>11</v>
      </c>
      <c r="F47" s="193">
        <v>3887</v>
      </c>
      <c r="G47" s="193" t="s">
        <v>495</v>
      </c>
      <c r="H47" s="198" t="s">
        <v>592</v>
      </c>
    </row>
    <row r="48" spans="1:8" x14ac:dyDescent="0.25">
      <c r="A48" s="192" t="s">
        <v>471</v>
      </c>
      <c r="B48" s="192" t="s">
        <v>467</v>
      </c>
      <c r="C48" s="192" t="s">
        <v>593</v>
      </c>
      <c r="D48" s="205" t="s">
        <v>594</v>
      </c>
      <c r="E48" s="193">
        <v>4</v>
      </c>
      <c r="F48" s="193">
        <v>1153</v>
      </c>
      <c r="G48" s="193" t="s">
        <v>470</v>
      </c>
      <c r="H48" s="198" t="s">
        <v>555</v>
      </c>
    </row>
    <row r="49" spans="1:8" x14ac:dyDescent="0.25">
      <c r="A49" s="192" t="s">
        <v>534</v>
      </c>
      <c r="B49" s="192" t="s">
        <v>499</v>
      </c>
      <c r="C49" s="192" t="s">
        <v>595</v>
      </c>
      <c r="D49" s="205" t="s">
        <v>596</v>
      </c>
      <c r="E49" s="193">
        <v>10</v>
      </c>
      <c r="F49" s="193">
        <v>512</v>
      </c>
      <c r="G49" s="193" t="s">
        <v>470</v>
      </c>
      <c r="H49" s="198" t="s">
        <v>597</v>
      </c>
    </row>
    <row r="50" spans="1:8" x14ac:dyDescent="0.25">
      <c r="A50" s="192"/>
      <c r="B50" s="192"/>
      <c r="C50" s="192"/>
      <c r="D50" s="205"/>
      <c r="E50" s="193"/>
      <c r="F50" s="193"/>
      <c r="G50" s="206"/>
      <c r="H50" s="198"/>
    </row>
    <row r="51" spans="1:8" x14ac:dyDescent="0.25">
      <c r="A51" s="207"/>
      <c r="B51" s="207"/>
      <c r="C51" s="207"/>
      <c r="D51" s="208"/>
      <c r="E51" s="206"/>
      <c r="F51" s="206"/>
      <c r="G51" s="206"/>
    </row>
    <row r="52" spans="1:8" x14ac:dyDescent="0.25">
      <c r="A52" s="207"/>
      <c r="B52" s="207"/>
      <c r="C52" s="207"/>
      <c r="D52" s="208"/>
      <c r="E52" s="206"/>
      <c r="F52" s="206"/>
      <c r="G52" s="206"/>
    </row>
  </sheetData>
  <sheetProtection selectLockedCells="1" selectUnlockedCell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 All</vt:lpstr>
      <vt:lpstr>Mileage</vt:lpstr>
      <vt:lpstr>RC Activity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jrd .</dc:creator>
  <cp:keywords/>
  <dc:description/>
  <cp:lastModifiedBy>Michael Guyette</cp:lastModifiedBy>
  <cp:revision/>
  <dcterms:created xsi:type="dcterms:W3CDTF">2024-01-14T12:18:46Z</dcterms:created>
  <dcterms:modified xsi:type="dcterms:W3CDTF">2024-12-29T18:34:12Z</dcterms:modified>
  <cp:category/>
  <cp:contentStatus/>
</cp:coreProperties>
</file>